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6380" windowHeight="8190" activeTab="6"/>
  </bookViews>
  <sheets>
    <sheet name="прил 1" sheetId="9" r:id="rId1"/>
    <sheet name="прил 2)" sheetId="10" r:id="rId2"/>
    <sheet name="прил3" sheetId="4" r:id="rId3"/>
    <sheet name="прил4" sheetId="7" r:id="rId4"/>
    <sheet name="прил 5" sheetId="3" r:id="rId5"/>
    <sheet name="прил6" sheetId="5" r:id="rId6"/>
    <sheet name="прил7" sheetId="11" r:id="rId7"/>
  </sheets>
  <definedNames>
    <definedName name="_xlnm.Print_Titles" localSheetId="0">'прил 1'!$6:$8</definedName>
    <definedName name="_xlnm.Print_Titles" localSheetId="1">'прил 2)'!$6:$8</definedName>
    <definedName name="_xlnm.Print_Titles" localSheetId="2">прил3!$5:$5</definedName>
    <definedName name="_xlnm.Print_Titles" localSheetId="3">прил4!$6:$6</definedName>
    <definedName name="_xlnm.Print_Area" localSheetId="1">'прил 2)'!$A$1:$L$121</definedName>
    <definedName name="_xlnm.Print_Area" localSheetId="3">прил4!$A$1:$F$166</definedName>
    <definedName name="_xlnm.Print_Area" localSheetId="6">прил7!$A$1:$H$24</definedName>
  </definedNames>
  <calcPr calcId="124519"/>
</workbook>
</file>

<file path=xl/calcChain.xml><?xml version="1.0" encoding="utf-8"?>
<calcChain xmlns="http://schemas.openxmlformats.org/spreadsheetml/2006/main">
  <c r="I78" i="10"/>
  <c r="D92" i="9"/>
  <c r="D105"/>
  <c r="D77"/>
  <c r="E104" i="7"/>
  <c r="E93"/>
  <c r="E82"/>
  <c r="E79" s="1"/>
  <c r="E59"/>
  <c r="E58" s="1"/>
  <c r="E57" s="1"/>
  <c r="E41"/>
  <c r="E40" s="1"/>
  <c r="E39" s="1"/>
  <c r="E31"/>
  <c r="E29"/>
  <c r="E28"/>
  <c r="E27" s="1"/>
  <c r="E13"/>
  <c r="E11"/>
  <c r="E10" s="1"/>
  <c r="E116"/>
  <c r="E114"/>
  <c r="F114" s="1"/>
  <c r="E107"/>
  <c r="F110"/>
  <c r="F111"/>
  <c r="F112"/>
  <c r="E111"/>
  <c r="E110" s="1"/>
  <c r="D111"/>
  <c r="D110" s="1"/>
  <c r="H137" i="4"/>
  <c r="I142"/>
  <c r="I143"/>
  <c r="I144"/>
  <c r="G142"/>
  <c r="G143"/>
  <c r="H143"/>
  <c r="H142"/>
  <c r="H97" i="10"/>
  <c r="G97"/>
  <c r="G80"/>
  <c r="G79" s="1"/>
  <c r="G77" s="1"/>
  <c r="H80"/>
  <c r="H79" s="1"/>
  <c r="F77"/>
  <c r="F80"/>
  <c r="F79" s="1"/>
  <c r="E105" i="9"/>
  <c r="E98" s="1"/>
  <c r="F107"/>
  <c r="F101"/>
  <c r="F102"/>
  <c r="F103"/>
  <c r="F104"/>
  <c r="F99"/>
  <c r="F100"/>
  <c r="F149" i="7"/>
  <c r="F150"/>
  <c r="F151"/>
  <c r="F152"/>
  <c r="F153"/>
  <c r="F154"/>
  <c r="F155"/>
  <c r="F156"/>
  <c r="F157"/>
  <c r="E23" i="9"/>
  <c r="E22" s="1"/>
  <c r="E75" i="7"/>
  <c r="D158"/>
  <c r="F96"/>
  <c r="F97"/>
  <c r="F98"/>
  <c r="F99"/>
  <c r="F84"/>
  <c r="F85"/>
  <c r="F86"/>
  <c r="F87"/>
  <c r="F88"/>
  <c r="F89"/>
  <c r="F90"/>
  <c r="F91"/>
  <c r="F92"/>
  <c r="F94"/>
  <c r="E100"/>
  <c r="F100" s="1"/>
  <c r="E98"/>
  <c r="E95"/>
  <c r="E78" s="1"/>
  <c r="D100"/>
  <c r="D98"/>
  <c r="D95"/>
  <c r="D93"/>
  <c r="F93" s="1"/>
  <c r="D82"/>
  <c r="D79" s="1"/>
  <c r="F17"/>
  <c r="F18"/>
  <c r="F19"/>
  <c r="F20"/>
  <c r="F21"/>
  <c r="F22"/>
  <c r="F23"/>
  <c r="F24"/>
  <c r="F25"/>
  <c r="F26"/>
  <c r="F29"/>
  <c r="F30"/>
  <c r="D29"/>
  <c r="D28"/>
  <c r="D27" s="1"/>
  <c r="D8" i="3"/>
  <c r="C8"/>
  <c r="E13"/>
  <c r="I208" i="4"/>
  <c r="I210"/>
  <c r="I211"/>
  <c r="I212"/>
  <c r="I213"/>
  <c r="I214"/>
  <c r="I215"/>
  <c r="I216"/>
  <c r="I217"/>
  <c r="I218"/>
  <c r="I219"/>
  <c r="I220"/>
  <c r="I203"/>
  <c r="I205"/>
  <c r="I206"/>
  <c r="I198"/>
  <c r="I199"/>
  <c r="I200"/>
  <c r="I202"/>
  <c r="I132"/>
  <c r="I133"/>
  <c r="I136"/>
  <c r="I123"/>
  <c r="I125"/>
  <c r="I121"/>
  <c r="I20"/>
  <c r="I23"/>
  <c r="I24"/>
  <c r="I25"/>
  <c r="I26"/>
  <c r="I27"/>
  <c r="I28"/>
  <c r="I29"/>
  <c r="I33"/>
  <c r="I34"/>
  <c r="H100"/>
  <c r="H99" s="1"/>
  <c r="G100"/>
  <c r="G99" s="1"/>
  <c r="H194"/>
  <c r="H193" s="1"/>
  <c r="H154"/>
  <c r="H151"/>
  <c r="H48"/>
  <c r="H47" s="1"/>
  <c r="H43"/>
  <c r="H42" s="1"/>
  <c r="H41" s="1"/>
  <c r="H39"/>
  <c r="H38"/>
  <c r="H37" s="1"/>
  <c r="H36" s="1"/>
  <c r="H35" s="1"/>
  <c r="H17"/>
  <c r="H16" s="1"/>
  <c r="H15" s="1"/>
  <c r="H14" s="1"/>
  <c r="H12"/>
  <c r="H11" s="1"/>
  <c r="H10" s="1"/>
  <c r="H9" s="1"/>
  <c r="H122"/>
  <c r="H120"/>
  <c r="I118"/>
  <c r="H201"/>
  <c r="G204"/>
  <c r="G201"/>
  <c r="G124"/>
  <c r="G127"/>
  <c r="G122"/>
  <c r="G120"/>
  <c r="G39"/>
  <c r="G38"/>
  <c r="G37" s="1"/>
  <c r="G36" s="1"/>
  <c r="G35" s="1"/>
  <c r="I71" i="10"/>
  <c r="I72"/>
  <c r="I103"/>
  <c r="F78" i="9"/>
  <c r="F79"/>
  <c r="F80"/>
  <c r="F82"/>
  <c r="F85"/>
  <c r="F86"/>
  <c r="F89"/>
  <c r="F75"/>
  <c r="F76"/>
  <c r="C71"/>
  <c r="C73"/>
  <c r="C74"/>
  <c r="D74"/>
  <c r="D73" s="1"/>
  <c r="D69" s="1"/>
  <c r="E74"/>
  <c r="E73" s="1"/>
  <c r="E69" s="1"/>
  <c r="C81"/>
  <c r="C77" s="1"/>
  <c r="D162" i="7"/>
  <c r="D127"/>
  <c r="D126" s="1"/>
  <c r="H139" i="4"/>
  <c r="H138" s="1"/>
  <c r="H135"/>
  <c r="H232"/>
  <c r="H231" s="1"/>
  <c r="H230" s="1"/>
  <c r="G232"/>
  <c r="G231" s="1"/>
  <c r="E115" i="9"/>
  <c r="E114" s="1"/>
  <c r="E109"/>
  <c r="E108" s="1"/>
  <c r="E65"/>
  <c r="E62"/>
  <c r="F62" s="1"/>
  <c r="E58"/>
  <c r="E57" s="1"/>
  <c r="D61"/>
  <c r="D62"/>
  <c r="D65"/>
  <c r="E51"/>
  <c r="E49"/>
  <c r="E43"/>
  <c r="E39"/>
  <c r="E35"/>
  <c r="E15"/>
  <c r="E14" s="1"/>
  <c r="D81"/>
  <c r="F16" i="7"/>
  <c r="E162"/>
  <c r="E158"/>
  <c r="F158" s="1"/>
  <c r="E153"/>
  <c r="E152" s="1"/>
  <c r="E150"/>
  <c r="E149" s="1"/>
  <c r="E145"/>
  <c r="E131"/>
  <c r="E129"/>
  <c r="E127"/>
  <c r="E126" s="1"/>
  <c r="E123"/>
  <c r="E122" s="1"/>
  <c r="E119"/>
  <c r="E89"/>
  <c r="E87"/>
  <c r="E85"/>
  <c r="E74"/>
  <c r="E62"/>
  <c r="F62" s="1"/>
  <c r="E72"/>
  <c r="E66" s="1"/>
  <c r="E70"/>
  <c r="D59"/>
  <c r="D58" s="1"/>
  <c r="E47"/>
  <c r="E46" s="1"/>
  <c r="E44"/>
  <c r="E43"/>
  <c r="D62"/>
  <c r="D153"/>
  <c r="D152" s="1"/>
  <c r="D150"/>
  <c r="D149" s="1"/>
  <c r="D145"/>
  <c r="D144" s="1"/>
  <c r="D133" s="1"/>
  <c r="D142"/>
  <c r="D141"/>
  <c r="D139"/>
  <c r="D136"/>
  <c r="D135" s="1"/>
  <c r="D131"/>
  <c r="D129"/>
  <c r="D123"/>
  <c r="D122" s="1"/>
  <c r="D119"/>
  <c r="D116"/>
  <c r="D114"/>
  <c r="D107"/>
  <c r="D104"/>
  <c r="D89"/>
  <c r="D87"/>
  <c r="D85"/>
  <c r="D75"/>
  <c r="D74"/>
  <c r="D72"/>
  <c r="F72"/>
  <c r="D70"/>
  <c r="D49"/>
  <c r="D47"/>
  <c r="D46" s="1"/>
  <c r="D44"/>
  <c r="D43" s="1"/>
  <c r="D41"/>
  <c r="F41" s="1"/>
  <c r="D31"/>
  <c r="D25"/>
  <c r="D24"/>
  <c r="D23" s="1"/>
  <c r="D19"/>
  <c r="D18"/>
  <c r="D17" s="1"/>
  <c r="D13"/>
  <c r="D11"/>
  <c r="H20" i="11"/>
  <c r="H18" s="1"/>
  <c r="H17" s="1"/>
  <c r="G20"/>
  <c r="G18" s="1"/>
  <c r="G17" s="1"/>
  <c r="H15"/>
  <c r="H14" s="1"/>
  <c r="H13" s="1"/>
  <c r="G15"/>
  <c r="G14" s="1"/>
  <c r="G13" s="1"/>
  <c r="E27" i="3"/>
  <c r="E28"/>
  <c r="E30"/>
  <c r="D29"/>
  <c r="E29" s="1"/>
  <c r="C29"/>
  <c r="E11"/>
  <c r="E12"/>
  <c r="E14"/>
  <c r="G209" i="4"/>
  <c r="I209" s="1"/>
  <c r="G207"/>
  <c r="I207" s="1"/>
  <c r="I165"/>
  <c r="I170"/>
  <c r="I171"/>
  <c r="I172"/>
  <c r="I173"/>
  <c r="I174"/>
  <c r="I175"/>
  <c r="I176"/>
  <c r="I177"/>
  <c r="I178"/>
  <c r="I179"/>
  <c r="I183"/>
  <c r="H182"/>
  <c r="H181" s="1"/>
  <c r="G182"/>
  <c r="G181" s="1"/>
  <c r="I164"/>
  <c r="I163"/>
  <c r="H162"/>
  <c r="G162"/>
  <c r="I157"/>
  <c r="I159"/>
  <c r="H158"/>
  <c r="G158"/>
  <c r="G135"/>
  <c r="I104"/>
  <c r="I106"/>
  <c r="H105"/>
  <c r="G105"/>
  <c r="H103"/>
  <c r="H102" s="1"/>
  <c r="G103"/>
  <c r="G102" s="1"/>
  <c r="G69"/>
  <c r="I69" s="1"/>
  <c r="H95" i="10"/>
  <c r="F97"/>
  <c r="G109"/>
  <c r="G108" s="1"/>
  <c r="H109"/>
  <c r="H108" s="1"/>
  <c r="F109"/>
  <c r="F108" s="1"/>
  <c r="F106"/>
  <c r="F105" s="1"/>
  <c r="I104"/>
  <c r="I99"/>
  <c r="I101"/>
  <c r="I102"/>
  <c r="I76"/>
  <c r="H15"/>
  <c r="H14" s="1"/>
  <c r="G15"/>
  <c r="F15"/>
  <c r="F14" s="1"/>
  <c r="G74"/>
  <c r="G73" s="1"/>
  <c r="G69" s="1"/>
  <c r="F74"/>
  <c r="F73" s="1"/>
  <c r="F69" s="1"/>
  <c r="E99" i="9"/>
  <c r="E96"/>
  <c r="F117"/>
  <c r="D99"/>
  <c r="C115"/>
  <c r="C114" s="1"/>
  <c r="C109"/>
  <c r="C108" s="1"/>
  <c r="C99"/>
  <c r="C98" s="1"/>
  <c r="C65"/>
  <c r="C64" s="1"/>
  <c r="C62"/>
  <c r="C61" s="1"/>
  <c r="C58"/>
  <c r="C57" s="1"/>
  <c r="C51"/>
  <c r="I117" i="10"/>
  <c r="I116"/>
  <c r="H115"/>
  <c r="I115"/>
  <c r="G115"/>
  <c r="I110"/>
  <c r="I107"/>
  <c r="H106"/>
  <c r="H105" s="1"/>
  <c r="G106"/>
  <c r="G105" s="1"/>
  <c r="H100"/>
  <c r="G100"/>
  <c r="I100" s="1"/>
  <c r="F100"/>
  <c r="H98"/>
  <c r="I98" s="1"/>
  <c r="G98"/>
  <c r="F98"/>
  <c r="I96"/>
  <c r="G95"/>
  <c r="F95"/>
  <c r="I94"/>
  <c r="H93"/>
  <c r="H92" s="1"/>
  <c r="H91" s="1"/>
  <c r="H90" s="1"/>
  <c r="G93"/>
  <c r="G92" s="1"/>
  <c r="F93"/>
  <c r="I88"/>
  <c r="I87"/>
  <c r="G86"/>
  <c r="F87"/>
  <c r="F86"/>
  <c r="I85"/>
  <c r="I84"/>
  <c r="G83"/>
  <c r="I83"/>
  <c r="I82"/>
  <c r="I81"/>
  <c r="I80"/>
  <c r="I75"/>
  <c r="H74"/>
  <c r="H73" s="1"/>
  <c r="H69" s="1"/>
  <c r="H70"/>
  <c r="I70" s="1"/>
  <c r="G70"/>
  <c r="I68"/>
  <c r="H67"/>
  <c r="I67"/>
  <c r="G67"/>
  <c r="I66"/>
  <c r="H65"/>
  <c r="I65"/>
  <c r="G65"/>
  <c r="I63"/>
  <c r="H62"/>
  <c r="G62"/>
  <c r="F60"/>
  <c r="I59"/>
  <c r="H58"/>
  <c r="G58"/>
  <c r="I56"/>
  <c r="I55"/>
  <c r="G54"/>
  <c r="I54"/>
  <c r="I52"/>
  <c r="H51"/>
  <c r="G51"/>
  <c r="F51"/>
  <c r="F48" s="1"/>
  <c r="F47" s="1"/>
  <c r="I50"/>
  <c r="H49"/>
  <c r="G49"/>
  <c r="G48" s="1"/>
  <c r="G47" s="1"/>
  <c r="F49"/>
  <c r="I44"/>
  <c r="H43"/>
  <c r="G43"/>
  <c r="F43"/>
  <c r="I40"/>
  <c r="H39"/>
  <c r="G39"/>
  <c r="I39" s="1"/>
  <c r="F39"/>
  <c r="F38" s="1"/>
  <c r="F34" s="1"/>
  <c r="I36"/>
  <c r="I33"/>
  <c r="I31"/>
  <c r="I30"/>
  <c r="I28"/>
  <c r="I27"/>
  <c r="I24"/>
  <c r="I23"/>
  <c r="G22"/>
  <c r="F22"/>
  <c r="H22"/>
  <c r="I19"/>
  <c r="I18"/>
  <c r="I17"/>
  <c r="I16"/>
  <c r="I13" i="4"/>
  <c r="I18"/>
  <c r="I19"/>
  <c r="I44"/>
  <c r="I49"/>
  <c r="I50"/>
  <c r="I51"/>
  <c r="I55"/>
  <c r="I56"/>
  <c r="I57"/>
  <c r="I58"/>
  <c r="I61"/>
  <c r="I63"/>
  <c r="I67"/>
  <c r="I68"/>
  <c r="I70"/>
  <c r="I74"/>
  <c r="I76"/>
  <c r="I77"/>
  <c r="I78"/>
  <c r="I79"/>
  <c r="I80"/>
  <c r="I85"/>
  <c r="I90"/>
  <c r="I92"/>
  <c r="I93"/>
  <c r="I94"/>
  <c r="I95"/>
  <c r="I96"/>
  <c r="I101"/>
  <c r="I108"/>
  <c r="I110"/>
  <c r="I112"/>
  <c r="I117"/>
  <c r="I140"/>
  <c r="I141"/>
  <c r="I150"/>
  <c r="I152"/>
  <c r="I153"/>
  <c r="I155"/>
  <c r="I161"/>
  <c r="I189"/>
  <c r="I191"/>
  <c r="I192"/>
  <c r="I195"/>
  <c r="I196"/>
  <c r="I197"/>
  <c r="I227"/>
  <c r="I233"/>
  <c r="H204"/>
  <c r="H190"/>
  <c r="I190" s="1"/>
  <c r="H188"/>
  <c r="H169"/>
  <c r="H166"/>
  <c r="H160"/>
  <c r="H156"/>
  <c r="H149"/>
  <c r="H131"/>
  <c r="H130" s="1"/>
  <c r="H116"/>
  <c r="H115" s="1"/>
  <c r="H111"/>
  <c r="H107"/>
  <c r="I107" s="1"/>
  <c r="H89"/>
  <c r="H88" s="1"/>
  <c r="H87" s="1"/>
  <c r="H84"/>
  <c r="H83" s="1"/>
  <c r="H73"/>
  <c r="H72" s="1"/>
  <c r="H71" s="1"/>
  <c r="H66"/>
  <c r="H65" s="1"/>
  <c r="H60"/>
  <c r="H59" s="1"/>
  <c r="H52" s="1"/>
  <c r="H226"/>
  <c r="H225" s="1"/>
  <c r="G60"/>
  <c r="G22"/>
  <c r="G21" s="1"/>
  <c r="I21" s="1"/>
  <c r="G32"/>
  <c r="I32" s="1"/>
  <c r="G43"/>
  <c r="I43" s="1"/>
  <c r="G226"/>
  <c r="G225" s="1"/>
  <c r="G224" s="1"/>
  <c r="G223" s="1"/>
  <c r="G222" s="1"/>
  <c r="G221" s="1"/>
  <c r="G194"/>
  <c r="G193" s="1"/>
  <c r="G188"/>
  <c r="G187" s="1"/>
  <c r="G169"/>
  <c r="G168" s="1"/>
  <c r="G167" s="1"/>
  <c r="G166"/>
  <c r="G160"/>
  <c r="G156"/>
  <c r="G154"/>
  <c r="G151"/>
  <c r="G149"/>
  <c r="G139"/>
  <c r="G138" s="1"/>
  <c r="G137" s="1"/>
  <c r="G131"/>
  <c r="G116"/>
  <c r="G115" s="1"/>
  <c r="G114" s="1"/>
  <c r="G113" s="1"/>
  <c r="G111"/>
  <c r="I111" s="1"/>
  <c r="G109"/>
  <c r="I109" s="1"/>
  <c r="G107"/>
  <c r="G89"/>
  <c r="G88" s="1"/>
  <c r="G87" s="1"/>
  <c r="G86" s="1"/>
  <c r="G84"/>
  <c r="G83" s="1"/>
  <c r="G73"/>
  <c r="G72" s="1"/>
  <c r="G71" s="1"/>
  <c r="G66"/>
  <c r="G65" s="1"/>
  <c r="G64" s="1"/>
  <c r="G62"/>
  <c r="I62" s="1"/>
  <c r="G54"/>
  <c r="I54" s="1"/>
  <c r="G48"/>
  <c r="G47" s="1"/>
  <c r="G17"/>
  <c r="G12"/>
  <c r="G11" s="1"/>
  <c r="E141" i="7"/>
  <c r="E136"/>
  <c r="F136"/>
  <c r="F118"/>
  <c r="F80"/>
  <c r="F81"/>
  <c r="F83"/>
  <c r="F105"/>
  <c r="F108"/>
  <c r="F109"/>
  <c r="F115"/>
  <c r="F120"/>
  <c r="F121"/>
  <c r="F124"/>
  <c r="F125"/>
  <c r="F128"/>
  <c r="F132"/>
  <c r="F137"/>
  <c r="F142"/>
  <c r="F143"/>
  <c r="F146"/>
  <c r="F148"/>
  <c r="F163"/>
  <c r="F76"/>
  <c r="F77"/>
  <c r="F69"/>
  <c r="F147"/>
  <c r="F129"/>
  <c r="F54"/>
  <c r="D16" i="3"/>
  <c r="F56" i="9"/>
  <c r="D88"/>
  <c r="D87" s="1"/>
  <c r="E88"/>
  <c r="E87" s="1"/>
  <c r="C88"/>
  <c r="C87" s="1"/>
  <c r="C15"/>
  <c r="C14" s="1"/>
  <c r="C23"/>
  <c r="C22" s="1"/>
  <c r="C35"/>
  <c r="C39"/>
  <c r="C43"/>
  <c r="C49"/>
  <c r="C48" s="1"/>
  <c r="C96"/>
  <c r="C93" s="1"/>
  <c r="C105"/>
  <c r="C16" i="3"/>
  <c r="D23" i="9"/>
  <c r="D39"/>
  <c r="D43"/>
  <c r="D49"/>
  <c r="D51"/>
  <c r="D54"/>
  <c r="F54"/>
  <c r="E67"/>
  <c r="F67" s="1"/>
  <c r="E81"/>
  <c r="E77" s="1"/>
  <c r="D20" i="5"/>
  <c r="D18" s="1"/>
  <c r="D17" s="1"/>
  <c r="C20"/>
  <c r="C18" s="1"/>
  <c r="C17" s="1"/>
  <c r="D15"/>
  <c r="D14" s="1"/>
  <c r="D13" s="1"/>
  <c r="C15"/>
  <c r="C14" s="1"/>
  <c r="C13" s="1"/>
  <c r="D11"/>
  <c r="D12" s="1"/>
  <c r="C11"/>
  <c r="C12" s="1"/>
  <c r="F68" i="7"/>
  <c r="F71"/>
  <c r="F63"/>
  <c r="F56"/>
  <c r="F53"/>
  <c r="F49"/>
  <c r="F48"/>
  <c r="F45"/>
  <c r="F42"/>
  <c r="F36"/>
  <c r="F35"/>
  <c r="F34"/>
  <c r="F33"/>
  <c r="F32"/>
  <c r="F15"/>
  <c r="F14"/>
  <c r="F12"/>
  <c r="E36" i="3"/>
  <c r="D35"/>
  <c r="E35" s="1"/>
  <c r="C35"/>
  <c r="E34"/>
  <c r="D33"/>
  <c r="E33" s="1"/>
  <c r="C33"/>
  <c r="E32"/>
  <c r="D31"/>
  <c r="C31"/>
  <c r="E26"/>
  <c r="E25"/>
  <c r="E24"/>
  <c r="D23"/>
  <c r="C23"/>
  <c r="E22"/>
  <c r="E21"/>
  <c r="D20"/>
  <c r="C20"/>
  <c r="E19"/>
  <c r="E18"/>
  <c r="E17"/>
  <c r="E15"/>
  <c r="E10"/>
  <c r="E9"/>
  <c r="F120" i="9"/>
  <c r="F119"/>
  <c r="F116"/>
  <c r="F113"/>
  <c r="F110"/>
  <c r="F106"/>
  <c r="F97"/>
  <c r="F95"/>
  <c r="F55"/>
  <c r="F52"/>
  <c r="F50"/>
  <c r="F44"/>
  <c r="F40"/>
  <c r="F33"/>
  <c r="F36"/>
  <c r="F31"/>
  <c r="F30"/>
  <c r="F24"/>
  <c r="F28"/>
  <c r="F27"/>
  <c r="F19"/>
  <c r="F18"/>
  <c r="F17"/>
  <c r="F16"/>
  <c r="D84"/>
  <c r="F84" s="1"/>
  <c r="D15"/>
  <c r="D14" s="1"/>
  <c r="D35"/>
  <c r="E118"/>
  <c r="F118" s="1"/>
  <c r="D118"/>
  <c r="D115"/>
  <c r="F115" s="1"/>
  <c r="F114" s="1"/>
  <c r="D112"/>
  <c r="F112" s="1"/>
  <c r="D109"/>
  <c r="D108" s="1"/>
  <c r="D96"/>
  <c r="F60" i="7"/>
  <c r="F64"/>
  <c r="F52"/>
  <c r="F50"/>
  <c r="F51"/>
  <c r="F38"/>
  <c r="F37"/>
  <c r="F138"/>
  <c r="F139"/>
  <c r="F130"/>
  <c r="F117"/>
  <c r="F61"/>
  <c r="F55"/>
  <c r="F106"/>
  <c r="I62" i="10"/>
  <c r="I58"/>
  <c r="I35"/>
  <c r="G60"/>
  <c r="I57"/>
  <c r="H86"/>
  <c r="I64"/>
  <c r="I61"/>
  <c r="H60"/>
  <c r="D53" i="9"/>
  <c r="F53"/>
  <c r="G53" i="10"/>
  <c r="I53"/>
  <c r="F162" i="7"/>
  <c r="F65"/>
  <c r="F141"/>
  <c r="F73"/>
  <c r="F44"/>
  <c r="I116" i="4"/>
  <c r="I106" i="10"/>
  <c r="F161" i="7"/>
  <c r="F160"/>
  <c r="F159"/>
  <c r="I139" i="4"/>
  <c r="G16"/>
  <c r="I95" i="10"/>
  <c r="I86"/>
  <c r="I49"/>
  <c r="H38"/>
  <c r="H34" s="1"/>
  <c r="F72" i="9"/>
  <c r="D93"/>
  <c r="F71"/>
  <c r="F68"/>
  <c r="F66"/>
  <c r="F63"/>
  <c r="F59"/>
  <c r="D58"/>
  <c r="F107" i="7"/>
  <c r="D67"/>
  <c r="F67" s="1"/>
  <c r="F75"/>
  <c r="F131"/>
  <c r="F59"/>
  <c r="D113" l="1"/>
  <c r="D103" s="1"/>
  <c r="D102" s="1"/>
  <c r="F116"/>
  <c r="F95"/>
  <c r="D78"/>
  <c r="F70"/>
  <c r="D40"/>
  <c r="D39" s="1"/>
  <c r="E9"/>
  <c r="E16" i="3"/>
  <c r="I149" i="4"/>
  <c r="I120"/>
  <c r="I77" i="10"/>
  <c r="I22"/>
  <c r="D114" i="9"/>
  <c r="F40" i="7"/>
  <c r="F27"/>
  <c r="E144"/>
  <c r="E133" s="1"/>
  <c r="F145"/>
  <c r="E113"/>
  <c r="E103" s="1"/>
  <c r="E102" s="1"/>
  <c r="F119"/>
  <c r="F82"/>
  <c r="F28"/>
  <c r="E20" i="3"/>
  <c r="I73" i="4"/>
  <c r="I154"/>
  <c r="G119"/>
  <c r="G31"/>
  <c r="G30" s="1"/>
  <c r="I30" s="1"/>
  <c r="I232"/>
  <c r="I60"/>
  <c r="I156"/>
  <c r="I188"/>
  <c r="I122"/>
  <c r="I103"/>
  <c r="I102"/>
  <c r="I201"/>
  <c r="I22"/>
  <c r="H114"/>
  <c r="H113" s="1"/>
  <c r="I113" s="1"/>
  <c r="I115"/>
  <c r="I71"/>
  <c r="H187"/>
  <c r="H186" s="1"/>
  <c r="I182"/>
  <c r="I162"/>
  <c r="I204"/>
  <c r="I135"/>
  <c r="H46"/>
  <c r="G98"/>
  <c r="G97" s="1"/>
  <c r="G91" s="1"/>
  <c r="I181"/>
  <c r="G42"/>
  <c r="I160"/>
  <c r="G186"/>
  <c r="I187"/>
  <c r="G59"/>
  <c r="G52" s="1"/>
  <c r="I52" s="1"/>
  <c r="I166"/>
  <c r="I186"/>
  <c r="I158"/>
  <c r="I169"/>
  <c r="I105"/>
  <c r="H148"/>
  <c r="I42"/>
  <c r="G147"/>
  <c r="G146" s="1"/>
  <c r="G145" s="1"/>
  <c r="G185"/>
  <c r="G184" s="1"/>
  <c r="G180" s="1"/>
  <c r="H168"/>
  <c r="H167" s="1"/>
  <c r="I167" s="1"/>
  <c r="I31"/>
  <c r="I35"/>
  <c r="I17"/>
  <c r="H77" i="10"/>
  <c r="I79"/>
  <c r="I74"/>
  <c r="F105" i="9"/>
  <c r="F35"/>
  <c r="D98"/>
  <c r="D91" s="1"/>
  <c r="H147" i="4"/>
  <c r="H146" s="1"/>
  <c r="H145" s="1"/>
  <c r="H129"/>
  <c r="I131"/>
  <c r="H82"/>
  <c r="H75"/>
  <c r="I84"/>
  <c r="I93" i="10"/>
  <c r="I92"/>
  <c r="F65" i="9"/>
  <c r="F58"/>
  <c r="F79" i="7"/>
  <c r="F74"/>
  <c r="F127"/>
  <c r="F123"/>
  <c r="F122"/>
  <c r="F104"/>
  <c r="F78"/>
  <c r="D66"/>
  <c r="F58"/>
  <c r="D57"/>
  <c r="F57" s="1"/>
  <c r="F47"/>
  <c r="F46"/>
  <c r="F31"/>
  <c r="F13"/>
  <c r="F11"/>
  <c r="D10"/>
  <c r="D9" s="1"/>
  <c r="D8" s="1"/>
  <c r="H11" i="11"/>
  <c r="H12" s="1"/>
  <c r="G11"/>
  <c r="G12" s="1"/>
  <c r="E31" i="3"/>
  <c r="E23"/>
  <c r="D7"/>
  <c r="C7"/>
  <c r="E8"/>
  <c r="H185" i="4"/>
  <c r="H184" s="1"/>
  <c r="G134"/>
  <c r="I226"/>
  <c r="I100"/>
  <c r="G41"/>
  <c r="I40" s="1"/>
  <c r="I39" s="1"/>
  <c r="I38" s="1"/>
  <c r="I37" s="1"/>
  <c r="I36" s="1"/>
  <c r="G15"/>
  <c r="G14" s="1"/>
  <c r="I194"/>
  <c r="I151"/>
  <c r="G148"/>
  <c r="G130"/>
  <c r="G129" s="1"/>
  <c r="I99"/>
  <c r="I89"/>
  <c r="I83"/>
  <c r="G82"/>
  <c r="G81" s="1"/>
  <c r="G75"/>
  <c r="I75" s="1"/>
  <c r="I66"/>
  <c r="I48"/>
  <c r="I16"/>
  <c r="G10"/>
  <c r="G9" s="1"/>
  <c r="I9" s="1"/>
  <c r="I11"/>
  <c r="I12"/>
  <c r="G230"/>
  <c r="G229" s="1"/>
  <c r="G228" s="1"/>
  <c r="I231"/>
  <c r="I138"/>
  <c r="I137"/>
  <c r="H224"/>
  <c r="I225"/>
  <c r="H86"/>
  <c r="I86" s="1"/>
  <c r="I87"/>
  <c r="H124"/>
  <c r="D134" i="7"/>
  <c r="F134" s="1"/>
  <c r="F135"/>
  <c r="I47" i="4"/>
  <c r="I65"/>
  <c r="H64"/>
  <c r="I64" s="1"/>
  <c r="F126" i="7"/>
  <c r="F101"/>
  <c r="I114" i="4"/>
  <c r="H229"/>
  <c r="F43" i="7"/>
  <c r="D111" i="9"/>
  <c r="F111" s="1"/>
  <c r="G53" i="4"/>
  <c r="I72"/>
  <c r="F92" i="10"/>
  <c r="E64" i="9"/>
  <c r="F81"/>
  <c r="F77"/>
  <c r="F88"/>
  <c r="I88" i="4"/>
  <c r="I60" i="10"/>
  <c r="H48"/>
  <c r="H47" s="1"/>
  <c r="F96" i="9"/>
  <c r="I105" i="10"/>
  <c r="G91"/>
  <c r="G90" s="1"/>
  <c r="F91"/>
  <c r="F90" s="1"/>
  <c r="I97"/>
  <c r="I108"/>
  <c r="I109"/>
  <c r="I69"/>
  <c r="I73"/>
  <c r="I48"/>
  <c r="I51"/>
  <c r="I43"/>
  <c r="G38"/>
  <c r="F13"/>
  <c r="I15"/>
  <c r="G14"/>
  <c r="F87" i="9"/>
  <c r="F51"/>
  <c r="E48"/>
  <c r="E47" s="1"/>
  <c r="F43"/>
  <c r="E38"/>
  <c r="E34" s="1"/>
  <c r="E61"/>
  <c r="F49"/>
  <c r="F39"/>
  <c r="F23"/>
  <c r="F98"/>
  <c r="C69"/>
  <c r="F74"/>
  <c r="F69"/>
  <c r="F108"/>
  <c r="F109"/>
  <c r="F73"/>
  <c r="D64"/>
  <c r="D57"/>
  <c r="F57" s="1"/>
  <c r="D48"/>
  <c r="D38"/>
  <c r="D22"/>
  <c r="F22" s="1"/>
  <c r="F14"/>
  <c r="F15"/>
  <c r="E93"/>
  <c r="E92" s="1"/>
  <c r="C38"/>
  <c r="C92"/>
  <c r="C91" s="1"/>
  <c r="C60"/>
  <c r="C47"/>
  <c r="C34"/>
  <c r="E8" i="7" l="1"/>
  <c r="I130" i="4"/>
  <c r="E140" i="7"/>
  <c r="F140" s="1"/>
  <c r="F102"/>
  <c r="F103"/>
  <c r="I41" i="4"/>
  <c r="I82"/>
  <c r="I168"/>
  <c r="H81"/>
  <c r="I81" s="1"/>
  <c r="I59"/>
  <c r="I14"/>
  <c r="I230"/>
  <c r="H119"/>
  <c r="I119" s="1"/>
  <c r="I124"/>
  <c r="I15"/>
  <c r="I147"/>
  <c r="I129"/>
  <c r="H45"/>
  <c r="H8" s="1"/>
  <c r="F64" i="9"/>
  <c r="E60"/>
  <c r="E13" s="1"/>
  <c r="F144" i="7"/>
  <c r="F133"/>
  <c r="F113"/>
  <c r="F66"/>
  <c r="F39"/>
  <c r="F10"/>
  <c r="E7" i="3"/>
  <c r="H134" i="4"/>
  <c r="I134" s="1"/>
  <c r="I193"/>
  <c r="I185"/>
  <c r="I148"/>
  <c r="I10"/>
  <c r="I47" i="10"/>
  <c r="H13"/>
  <c r="I128" i="4"/>
  <c r="I224"/>
  <c r="H223"/>
  <c r="I53"/>
  <c r="G46"/>
  <c r="G45" s="1"/>
  <c r="G8" s="1"/>
  <c r="G6" s="1"/>
  <c r="H180"/>
  <c r="I180" s="1"/>
  <c r="I184"/>
  <c r="I229"/>
  <c r="H228"/>
  <c r="I228" s="1"/>
  <c r="I145"/>
  <c r="I146"/>
  <c r="F118" i="10"/>
  <c r="I90"/>
  <c r="I91"/>
  <c r="G34"/>
  <c r="I34" s="1"/>
  <c r="I38"/>
  <c r="I14"/>
  <c r="F61" i="9"/>
  <c r="D60"/>
  <c r="F48"/>
  <c r="D47"/>
  <c r="F47" s="1"/>
  <c r="F38"/>
  <c r="D34"/>
  <c r="F93"/>
  <c r="C13"/>
  <c r="C121" s="1"/>
  <c r="H98" i="4" l="1"/>
  <c r="I98" s="1"/>
  <c r="F60" i="9"/>
  <c r="F8" i="7"/>
  <c r="F9"/>
  <c r="H127" i="4"/>
  <c r="I127" s="1"/>
  <c r="I8"/>
  <c r="I223"/>
  <c r="H222"/>
  <c r="I45"/>
  <c r="I46"/>
  <c r="H118" i="10"/>
  <c r="G13"/>
  <c r="F34" i="9"/>
  <c r="D13"/>
  <c r="E91"/>
  <c r="F92"/>
  <c r="H97" i="4" l="1"/>
  <c r="H91" s="1"/>
  <c r="I91" s="1"/>
  <c r="I222"/>
  <c r="H221"/>
  <c r="G118" i="10"/>
  <c r="I118" s="1"/>
  <c r="I13"/>
  <c r="F13" i="9"/>
  <c r="D121"/>
  <c r="F91"/>
  <c r="E121"/>
  <c r="I97" i="4" l="1"/>
  <c r="I221"/>
  <c r="H6"/>
  <c r="I6" s="1"/>
  <c r="F121" i="9"/>
</calcChain>
</file>

<file path=xl/sharedStrings.xml><?xml version="1.0" encoding="utf-8"?>
<sst xmlns="http://schemas.openxmlformats.org/spreadsheetml/2006/main" count="2440" uniqueCount="620">
  <si>
    <t xml:space="preserve"> Наименование показателя</t>
  </si>
  <si>
    <t>Первоначальный план  (тыс.руб)</t>
  </si>
  <si>
    <t xml:space="preserve"> Уточненный план (тыс.руб.)</t>
  </si>
  <si>
    <t>000</t>
  </si>
  <si>
    <t>0000000000</t>
  </si>
  <si>
    <t>Исполнение расходов по разделам и подразделам</t>
  </si>
  <si>
    <t>Наименование расходов</t>
  </si>
  <si>
    <t>РзПРз</t>
  </si>
  <si>
    <t>Уточненная роспись тыс. руб</t>
  </si>
  <si>
    <t>Кассовый расход, тыс.руб.</t>
  </si>
  <si>
    <t>Всего расходов</t>
  </si>
  <si>
    <t>00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</si>
  <si>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</si>
  <si>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</si>
  <si>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</si>
  <si>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</si>
  <si>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</si>
  <si>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</si>
  <si>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</si>
  <si>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</si>
  <si>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</si>
  <si>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</si>
  <si>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</si>
  <si>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</si>
  <si>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</si>
  <si>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</si>
  <si>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</si>
  <si>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</si>
  <si>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Обезопасность пожарной безопасности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</si>
  <si>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</si>
  <si>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</si>
  <si>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</si>
  <si>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</si>
  <si>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</si>
  <si>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</si>
  <si>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</si>
  <si>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</si>
  <si>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</si>
  <si>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</si>
  <si>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</si>
  <si>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</si>
  <si>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</si>
  <si>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</si>
  <si>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</si>
  <si>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</si>
  <si>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</si>
  <si>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</si>
  <si>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</si>
  <si>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Профессиональная подготовка, переподготовкаи повышение квалификации</t>
  </si>
  <si>
    <t>0705</t>
  </si>
  <si>
    <t>Культура и кинематография</t>
  </si>
  <si>
    <t>0800</t>
  </si>
  <si>
    <t xml:space="preserve">Культура 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</si>
  <si>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</si>
  <si>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</si>
  <si>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</si>
  <si>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</si>
  <si>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</si>
  <si>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</si>
  <si>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</si>
  <si>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</si>
  <si>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</si>
  <si>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Единица измерения: тыс.руб.</t>
  </si>
  <si>
    <t>Наименование расхода</t>
  </si>
  <si>
    <t>Распорядитель</t>
  </si>
  <si>
    <t>Раздел</t>
  </si>
  <si>
    <t>Подраздел</t>
  </si>
  <si>
    <t>Целевая статья</t>
  </si>
  <si>
    <t>Вид расхода</t>
  </si>
  <si>
    <t>Уточненный план (тыс.руб)</t>
  </si>
  <si>
    <t>Кассовый расход (тыс.руб.)</t>
  </si>
  <si>
    <t>Исполнение %</t>
  </si>
  <si>
    <t>2</t>
  </si>
  <si>
    <t>3</t>
  </si>
  <si>
    <t>0000000</t>
  </si>
  <si>
    <t>МУ Администрация Куменского городского поселения</t>
  </si>
  <si>
    <t>01</t>
  </si>
  <si>
    <t>02</t>
  </si>
  <si>
    <t>Руководство и управление в сфере установленных функций органов местного самоуправления</t>
  </si>
  <si>
    <t>980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</si>
  <si>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</si>
  <si>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</si>
  <si>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</si>
  <si>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</si>
  <si>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</si>
  <si>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</si>
  <si>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</si>
  <si>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</si>
  <si>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</si>
  <si>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</si>
  <si>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07</t>
  </si>
  <si>
    <t>Обеспечение деятельности органов местного самоуправления</t>
  </si>
  <si>
    <t>Проведение выборов и рефендумов</t>
  </si>
  <si>
    <t>11</t>
  </si>
  <si>
    <t>Муниципальная программа "Обеспечение жизнедеятельности населения Куменского городского поселения на 2014-2016 годы"</t>
  </si>
  <si>
    <t>0300000</t>
  </si>
  <si>
    <t>Резервный фонд администрации Куменского городского поселения</t>
  </si>
  <si>
    <t>Другие общегосударственные расходы</t>
  </si>
  <si>
    <t>13</t>
  </si>
  <si>
    <t>Расходы по обеспечению хозяйственного обслуживания администрации поселения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</si>
  <si>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</si>
  <si>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</si>
  <si>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Обеспечение реализации администрацией Куменского городского поселения ее полномочий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</si>
  <si>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</si>
  <si>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</si>
  <si>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03</t>
  </si>
  <si>
    <t>Защита населения и территори от чрезвычайных ситуаций природного и техногенного характера, гражданская оборона</t>
  </si>
  <si>
    <t>09</t>
  </si>
  <si>
    <t>Мероприятия в установленной сфере деятельности</t>
  </si>
  <si>
    <t>0300400</t>
  </si>
  <si>
    <t>Мероприятия в сфере гражданской обороны</t>
  </si>
  <si>
    <t>0300401</t>
  </si>
  <si>
    <t>Обеспечение пожарной безопасности</t>
  </si>
  <si>
    <t>10</t>
  </si>
  <si>
    <t>Мероприятия в сфере пожарной безопасности</t>
  </si>
  <si>
    <t>14</t>
  </si>
  <si>
    <t>Реализация функций, связанных с обеспечением национальной безопасности и правоохранительной деятельности</t>
  </si>
  <si>
    <t xml:space="preserve">Транспорт </t>
  </si>
  <si>
    <t>08</t>
  </si>
  <si>
    <t>Муниципальная программа "Развитие транспортной инфраструктуры в Куменском городском поселении на 2014-2016 годы"</t>
  </si>
  <si>
    <t>0400000</t>
  </si>
  <si>
    <t>0400400</t>
  </si>
  <si>
    <t>Мероприятия в сфере автомобильного транспорта</t>
  </si>
  <si>
    <t>0400407</t>
  </si>
  <si>
    <t>Мероприятия в сфере дорожной деятельности</t>
  </si>
  <si>
    <t>05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</si>
  <si>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</si>
  <si>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</si>
  <si>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</si>
  <si>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</si>
  <si>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</si>
  <si>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</si>
  <si>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Культура, кинематография</t>
  </si>
  <si>
    <t>Культура</t>
  </si>
  <si>
    <t>Финансовое обеспечение деятельности муниципальных учреждений</t>
  </si>
  <si>
    <t>Центр Культуры Досуга</t>
  </si>
  <si>
    <t>Выравнивание бюджетной обеспеченности</t>
  </si>
  <si>
    <t>0601400</t>
  </si>
  <si>
    <t>Библиотека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</si>
  <si>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</si>
  <si>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</si>
  <si>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</si>
  <si>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</si>
  <si>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</si>
  <si>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</si>
  <si>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</si>
  <si>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Исполнение по источникам</t>
  </si>
  <si>
    <t>Наименование показателя</t>
  </si>
  <si>
    <t>Код бюджетной классификации</t>
  </si>
  <si>
    <t>Утверждено  (тыс.рублей)</t>
  </si>
  <si>
    <t>Исполнено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</si>
  <si>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</si>
  <si>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</si>
  <si>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</si>
  <si>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</si>
  <si>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</si>
  <si>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</si>
  <si>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</si>
  <si>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</si>
  <si>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</si>
  <si>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</si>
  <si>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</si>
  <si>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</si>
  <si>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</si>
  <si>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</si>
  <si>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</si>
  <si>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</si>
  <si>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</si>
  <si>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поселения</t>
  </si>
  <si>
    <t>500</t>
  </si>
  <si>
    <t>Исполнение   %</t>
  </si>
  <si>
    <t>Процент исполнения %</t>
  </si>
  <si>
    <t>0100000000</t>
  </si>
  <si>
    <t>0100001000</t>
  </si>
  <si>
    <t>0100001020</t>
  </si>
  <si>
    <t>0100001040</t>
  </si>
  <si>
    <t>0300000000</t>
  </si>
  <si>
    <t>0300007000</t>
  </si>
  <si>
    <t>0300007030</t>
  </si>
  <si>
    <t>0100001130</t>
  </si>
  <si>
    <t>0100016000</t>
  </si>
  <si>
    <t>0100016050</t>
  </si>
  <si>
    <t>0200000000</t>
  </si>
  <si>
    <t>0200002000</t>
  </si>
  <si>
    <t>0200002010</t>
  </si>
  <si>
    <t>0300004000</t>
  </si>
  <si>
    <t>0300004030</t>
  </si>
  <si>
    <t>0400000000</t>
  </si>
  <si>
    <t>0400004000</t>
  </si>
  <si>
    <t>0400004080</t>
  </si>
  <si>
    <t>0500000000</t>
  </si>
  <si>
    <t>0500004000</t>
  </si>
  <si>
    <t>0500004110</t>
  </si>
  <si>
    <t>0500004120</t>
  </si>
  <si>
    <t>0500004200</t>
  </si>
  <si>
    <t>0500004210</t>
  </si>
  <si>
    <t>0500004220</t>
  </si>
  <si>
    <t>0500004230</t>
  </si>
  <si>
    <t>0600000000</t>
  </si>
  <si>
    <t>0600007000</t>
  </si>
  <si>
    <t>0600007010</t>
  </si>
  <si>
    <t>0100005000</t>
  </si>
  <si>
    <t>0100005100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</si>
  <si>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</si>
  <si>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>010001403А</t>
  </si>
  <si>
    <t>Расходы за счет средств местного бюджета на обеспечение деятельности организаций</t>
  </si>
  <si>
    <t>010001403Б</t>
  </si>
  <si>
    <t>0200002020</t>
  </si>
  <si>
    <t>Средства поселения для реализации проекта "Народный бюджет"</t>
  </si>
  <si>
    <t>06000S7170</t>
  </si>
  <si>
    <t>Муниципальная программа "Обеспечение жизнедеятельности населения Куменского городского поселения на 2016-2021 годы"</t>
  </si>
  <si>
    <t>0300004020</t>
  </si>
  <si>
    <t>0600007020</t>
  </si>
  <si>
    <t>0100008000</t>
  </si>
  <si>
    <t>0100008150</t>
  </si>
  <si>
    <t>0600009000</t>
  </si>
  <si>
    <t>0600009010</t>
  </si>
  <si>
    <t>Муниципальная программа "Развитие муниципального управления Куменского городского поселения на 2016-2021 годы"</t>
  </si>
  <si>
    <t>0100008100</t>
  </si>
  <si>
    <t>Проведение выборов</t>
  </si>
  <si>
    <t>Проведение выборов и референдумов</t>
  </si>
  <si>
    <t>Доходы от реализации имущества находящегося в собственности городских поселений (за исключением  движимого имущества муниципальных бюджетных и автономных учреждений, а так 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</si>
  <si>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Софинансирование расходных обязательств за счет средств местного бюджета</t>
  </si>
  <si>
    <t>0600010000</t>
  </si>
  <si>
    <t>0600014000</t>
  </si>
  <si>
    <t>060001403А</t>
  </si>
  <si>
    <t>060001403Б</t>
  </si>
  <si>
    <t xml:space="preserve">финансирования дефицита  бюджета муниципального образования </t>
  </si>
  <si>
    <t>980 01 05 02 01 10 0000 510</t>
  </si>
  <si>
    <t>980 01 05 02 01 10 0000 610</t>
  </si>
  <si>
    <t>Код дохода по бюджетной классификации</t>
  </si>
  <si>
    <t>4</t>
  </si>
  <si>
    <t>5</t>
  </si>
  <si>
    <t>6</t>
  </si>
  <si>
    <t>Доходы бюджета - всего</t>
  </si>
  <si>
    <t>x</t>
  </si>
  <si>
    <t>в том числе:</t>
  </si>
  <si>
    <t xml:space="preserve">  Федеральное казначейство</t>
  </si>
  <si>
    <t>100 0 00 00000 00 0000 000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</si>
  <si>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</si>
  <si>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</si>
  <si>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</si>
  <si>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</si>
  <si>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</si>
  <si>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</si>
  <si>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</si>
  <si>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-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</si>
  <si>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</si>
  <si>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</si>
  <si>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</si>
  <si>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</si>
  <si>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</si>
  <si>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</si>
  <si>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Федеральная налоговая служба</t>
  </si>
  <si>
    <t>182 0 00 00000 00 0000 000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</si>
  <si>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</si>
  <si>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</si>
  <si>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</si>
  <si>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</si>
  <si>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</si>
  <si>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</si>
  <si>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</si>
  <si>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</si>
  <si>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</si>
  <si>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</si>
  <si>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</si>
  <si>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</si>
  <si>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</si>
  <si>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</si>
  <si>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</si>
  <si>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</si>
  <si>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</si>
  <si>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</si>
  <si>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</si>
  <si>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</si>
  <si>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</si>
  <si>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</si>
  <si>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</si>
  <si>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</si>
  <si>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</si>
  <si>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</si>
  <si>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</si>
  <si>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</si>
  <si>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</si>
  <si>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</si>
  <si>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</si>
  <si>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182 1 06 01030 13 2100 110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</si>
  <si>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</si>
  <si>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</si>
  <si>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</si>
  <si>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</si>
  <si>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</si>
  <si>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182 1 06 06033 13 0000 110</t>
  </si>
  <si>
    <t xml:space="preserve">  Земельный налог с организаций, обладающих земельным участком, расположенным в границах  городских  поселений  (пени по соответствующему платежу)</t>
  </si>
  <si>
    <t>182 1 06 06033 13 2100 110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</si>
  <si>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</t>
  </si>
  <si>
    <t>182 1 06 06033 13 3000 110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</si>
  <si>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</si>
  <si>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</si>
  <si>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</si>
  <si>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182 1 06 06043 13 0000 110</t>
  </si>
  <si>
    <t>980 0 00 00000 00 0000 000</t>
  </si>
  <si>
    <t>980 1 00 00000 00 0000 000</t>
  </si>
  <si>
    <t xml:space="preserve">  ДОХОДЫ ОТ ИСПОЛЬЗОВАНИЯ ИМУЩЕСТВА, НАХОДЯЩЕГОСЯ В ГОСУДАРСТВЕННОЙ И МУНИЦИПАЛЬНОЙ СОБСТВЕННОСТИ</t>
  </si>
  <si>
    <t>980 1 11 00000 00 0000 000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</si>
  <si>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</si>
  <si>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</si>
  <si>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</si>
  <si>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980 1 11 05010 00 0000 120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</si>
  <si>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</si>
  <si>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980 1 11 05013 13 0000 120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</si>
  <si>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</si>
  <si>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980 1 11 05030 00 0000 120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</si>
  <si>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</si>
  <si>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980 1 11 05035 13 0000 120</t>
  </si>
  <si>
    <t xml:space="preserve">  Платежи от государственных и муниципальных унитарных предприятий</t>
  </si>
  <si>
    <t>980 1 11 07000 00 0000 120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</si>
  <si>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</si>
  <si>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980 1 11 07010 00 0000 120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</si>
  <si>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</si>
  <si>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980 1 11 07015 13 0000 120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</si>
  <si>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</si>
  <si>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</si>
  <si>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</si>
  <si>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</si>
  <si>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</si>
  <si>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980 1 11 09045 13 0000 120</t>
  </si>
  <si>
    <t xml:space="preserve">  ДОХОДЫ ОТ ОКАЗАНИЯ ПЛАТНЫХ УСЛУГ (РАБОТ) И КОМПЕНСАЦИИ ЗАТРАТ ГОСУДАРСТВА</t>
  </si>
  <si>
    <t>980 1 13 00000 00 0000 000</t>
  </si>
  <si>
    <t xml:space="preserve">  Доходы от оказания платных услуг (работ)</t>
  </si>
  <si>
    <t>980 1 13 01000 00 0000 130</t>
  </si>
  <si>
    <t xml:space="preserve">  Прочие доходы от оказания платных услуг (работ)</t>
  </si>
  <si>
    <t>980 1 13 01990 00 0000 130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</si>
  <si>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</si>
  <si>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980 1 13 01995 13 0000 130</t>
  </si>
  <si>
    <t xml:space="preserve">  Доходы от компенсации затрат государства</t>
  </si>
  <si>
    <t>980 1 13 02000 00 0000 130</t>
  </si>
  <si>
    <t xml:space="preserve">  Доходы, поступающие в порядке возмещения расходов, понесенных в связи с эксплуатацией имущества</t>
  </si>
  <si>
    <t>980 1 13 02060 00 0000 130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</si>
  <si>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</si>
  <si>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980 1 13 02065 13 0000 130</t>
  </si>
  <si>
    <t xml:space="preserve">  Прочие доходы от компенсации затрат государства</t>
  </si>
  <si>
    <t>980 1 13 02990 00 0000 130</t>
  </si>
  <si>
    <t xml:space="preserve">  Прочие доходы от компенсации затрат бюджетов городских поселений</t>
  </si>
  <si>
    <t>980 1 13 02995 13 0000 130</t>
  </si>
  <si>
    <t xml:space="preserve">  ДОХОДЫ ОТ ПРОДАЖИ МАТЕРИАЛЬНЫХ И НЕМАТЕРИАЛЬНЫХ АКТИВОВ</t>
  </si>
  <si>
    <t>980 1 14 00000 00 0000 000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</si>
  <si>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</si>
  <si>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980 1 14 06000 00 0000 430</t>
  </si>
  <si>
    <t xml:space="preserve">  Доходы от продажи земельных участков, государственная собственность на которые не разграничена</t>
  </si>
  <si>
    <t>980 1 14 06010 00 0000 430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</si>
  <si>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</si>
  <si>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980 1 14 06013 13 0000 430</t>
  </si>
  <si>
    <t xml:space="preserve">  ШТРАФЫ, САНКЦИИ, ВОЗМЕЩЕНИЕ УЩЕРБА</t>
  </si>
  <si>
    <t>980 1 16 00000 00 0000 000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</si>
  <si>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</si>
  <si>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980 1 16 33000 00 0000 140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</si>
  <si>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</si>
  <si>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980 1 16 33050 13 0000 140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</si>
  <si>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</si>
  <si>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 xml:space="preserve">  ПРОЧИЕ НЕНАЛОГОВЫЕ ДОХОДЫ</t>
  </si>
  <si>
    <t>980 1 17 00000 00 0000 000</t>
  </si>
  <si>
    <t xml:space="preserve">  Прочие неналоговые доходы</t>
  </si>
  <si>
    <t>980 1 17 05000 00 0000 180</t>
  </si>
  <si>
    <t xml:space="preserve">  Прочие неналоговые доходы бюджетов городских поселений</t>
  </si>
  <si>
    <t>980 1 17 05050 13 0000 180</t>
  </si>
  <si>
    <t xml:space="preserve">  БЕЗВОЗМЕЗДНЫЕ ПОСТУПЛЕНИЯ</t>
  </si>
  <si>
    <t>980 2 00 00000 00 0000 000</t>
  </si>
  <si>
    <t xml:space="preserve">  БЕЗВОЗМЕЗДНЫЕ ПОСТУПЛЕНИЯ ОТ ДРУГИХ БЮДЖЕТОВ БЮДЖЕТНОЙ СИСТЕМЫ РОССИЙСКОЙ ФЕДЕРАЦИИ</t>
  </si>
  <si>
    <t>980 2 02 00000 00 0000 000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</si>
  <si>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</si>
  <si>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</si>
  <si>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поселений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</si>
  <si>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</si>
  <si>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>980 2 02 15002 00 0000 151</t>
  </si>
  <si>
    <t xml:space="preserve">  Дотации бюджетам городских поселений на поддержку мер по обеспечению сбалансированности бюджетов</t>
  </si>
  <si>
    <t>980 2 02 15002 13 0000 151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</si>
  <si>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</si>
  <si>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</si>
  <si>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поселений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</si>
  <si>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</si>
  <si>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</si>
  <si>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</si>
  <si>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 xml:space="preserve">  Иные межбюджетные трансферты</t>
  </si>
  <si>
    <t>980 2 02 40000 00 0000 151</t>
  </si>
  <si>
    <t xml:space="preserve">  Прочие межбюджетные трансферты, передаваемые бюджетам</t>
  </si>
  <si>
    <t>980 2 02 49999 00 0000 151</t>
  </si>
  <si>
    <t xml:space="preserve">  Прочие межбюджетные трансферты, передаваемые бюджетам городских поселений</t>
  </si>
  <si>
    <t>980 2 02 49999 13 0000 151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</si>
  <si>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</si>
  <si>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980 2 19 00000 00 0000 000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</si>
  <si>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</si>
  <si>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980 2 19 00000 13 0000 151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</si>
  <si>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</si>
  <si>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980 2 19 60010 13 0000 151</t>
  </si>
  <si>
    <t xml:space="preserve"> Приложение № 1</t>
  </si>
  <si>
    <t xml:space="preserve"> </t>
  </si>
  <si>
    <t xml:space="preserve">% исполнения  плана </t>
  </si>
  <si>
    <t>000 1 00 00000 00 0000 000</t>
  </si>
  <si>
    <t>ИТОГО:</t>
  </si>
  <si>
    <t>235,2</t>
  </si>
  <si>
    <t>0</t>
  </si>
  <si>
    <t>450</t>
  </si>
  <si>
    <t>153,9</t>
  </si>
  <si>
    <t>12</t>
  </si>
  <si>
    <t>04000S5170</t>
  </si>
  <si>
    <t>0100010000</t>
  </si>
  <si>
    <t xml:space="preserve"> Выравнивание бюджетной обеспеченности</t>
  </si>
  <si>
    <t>0100014000</t>
  </si>
  <si>
    <t>Обеспечение проведения выборов и рефендумов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</si>
  <si>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</si>
  <si>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</si>
  <si>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Софинансирование расходных обязательств за счет средств местного бюджета</t>
  </si>
  <si>
    <t>Субсидия бюджетам на реализацию программ формирования современной городскй среды</t>
  </si>
  <si>
    <t>Субсидия бюджетам городских поселений на реализацию программ формирования современной городскй среды</t>
  </si>
  <si>
    <t>980 1 14 02053 13 0000 410</t>
  </si>
  <si>
    <t>980 1 14 02000 00 0000 410</t>
  </si>
  <si>
    <t>0400015170</t>
  </si>
  <si>
    <t xml:space="preserve">Расходы на реализацию инвестиционных программ и проектов развития общественной инфраструктуры </t>
  </si>
  <si>
    <t>Инвестиционные программы и проекты развития общественной инфраструктуры в Кировской области</t>
  </si>
  <si>
    <t>расходы на реализацию мероприятий по формированию современной городской среды за счет средств бджета поселения</t>
  </si>
  <si>
    <t>0400005550</t>
  </si>
  <si>
    <t>Реализация мероприятий национального проекта"Жилье и городская среда"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</si>
  <si>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</si>
  <si>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</si>
  <si>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0500005550</t>
  </si>
  <si>
    <t>Прочие неналоговые доходы</t>
  </si>
  <si>
    <t>Прочие неналоговые доходы бюджетов городских поселений</t>
  </si>
  <si>
    <t>980 111 07015 13 0000 120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</si>
  <si>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</si>
  <si>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Условно утверждаемые расходы</t>
  </si>
  <si>
    <t>0100088000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</si>
  <si>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</si>
  <si>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</si>
  <si>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</si>
  <si>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</si>
  <si>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Мероприяти в сфере автомобильного транспорта</t>
  </si>
  <si>
    <t xml:space="preserve">Софинансирование за счет средств местного бюджета  </t>
  </si>
  <si>
    <t>06000D0000</t>
  </si>
  <si>
    <t>Софинансирование за счет средств местного бюджета  на развитие и укрепление материально - технической базы муниципальных домов культуры.</t>
  </si>
  <si>
    <t>06000D7010</t>
  </si>
  <si>
    <t>0600702</t>
  </si>
  <si>
    <t>Муниципальная программа "Формирование современной городской среды муниципального образовния Куменское городское поселение" на 2018-2022 годы</t>
  </si>
  <si>
    <t>0700000000</t>
  </si>
  <si>
    <t>070F000000</t>
  </si>
  <si>
    <t>070F200000</t>
  </si>
  <si>
    <t>070F255550</t>
  </si>
  <si>
    <t xml:space="preserve"> Софинансирование расходных обязательств за счет средств местного бюджета</t>
  </si>
  <si>
    <t xml:space="preserve">Проведение выборов  </t>
  </si>
  <si>
    <t>0100005120</t>
  </si>
  <si>
    <t>Другие вопросы в области национальной безопасности</t>
  </si>
  <si>
    <t>Расходы за счет средств местного бюджета  на развитие и укрепление материально - технической базы муниципальных домов культуры.</t>
  </si>
  <si>
    <t xml:space="preserve"> Приложение № 2</t>
  </si>
  <si>
    <t>администратор</t>
  </si>
  <si>
    <t>Вид дохода</t>
  </si>
  <si>
    <t>программа</t>
  </si>
  <si>
    <t>операции сектора государственного управления</t>
  </si>
  <si>
    <t>0000</t>
  </si>
  <si>
    <t>10000000000</t>
  </si>
  <si>
    <t>1010200001</t>
  </si>
  <si>
    <t>110</t>
  </si>
  <si>
    <t>1030000000</t>
  </si>
  <si>
    <t>1030200001</t>
  </si>
  <si>
    <t>1060000000</t>
  </si>
  <si>
    <t>1060100000</t>
  </si>
  <si>
    <t>1060600000</t>
  </si>
  <si>
    <t>1110000000</t>
  </si>
  <si>
    <t>1110500000</t>
  </si>
  <si>
    <t>120</t>
  </si>
  <si>
    <t>1110700000</t>
  </si>
  <si>
    <t>1110900000</t>
  </si>
  <si>
    <t>1130000000</t>
  </si>
  <si>
    <t>1130100000</t>
  </si>
  <si>
    <t>130</t>
  </si>
  <si>
    <t>1130200000</t>
  </si>
  <si>
    <t>1140000000</t>
  </si>
  <si>
    <t>1140600000</t>
  </si>
  <si>
    <t>430</t>
  </si>
  <si>
    <t>1160000000</t>
  </si>
  <si>
    <t>140</t>
  </si>
  <si>
    <t>1170000000</t>
  </si>
  <si>
    <t>2000000000</t>
  </si>
  <si>
    <t>2020000000</t>
  </si>
  <si>
    <t>2021000000</t>
  </si>
  <si>
    <t>2021500100</t>
  </si>
  <si>
    <t>151</t>
  </si>
  <si>
    <t>2021500200</t>
  </si>
  <si>
    <t>2021500213</t>
  </si>
  <si>
    <t>2022000000</t>
  </si>
  <si>
    <t>2023000000</t>
  </si>
  <si>
    <t>2023002400</t>
  </si>
  <si>
    <t>2023002413</t>
  </si>
  <si>
    <t>2020400000</t>
  </si>
  <si>
    <t>2020499900</t>
  </si>
  <si>
    <t>2020499913</t>
  </si>
  <si>
    <t>Приложение № 3</t>
  </si>
  <si>
    <t>Исполнение по источникам финансирования дефицита бюджета поселения</t>
  </si>
  <si>
    <t>группа</t>
  </si>
  <si>
    <t>подгруппа</t>
  </si>
  <si>
    <t>статья</t>
  </si>
  <si>
    <t>вид</t>
  </si>
  <si>
    <t>ОСГУ</t>
  </si>
  <si>
    <t>000000</t>
  </si>
  <si>
    <t>0200000</t>
  </si>
  <si>
    <t>020100</t>
  </si>
  <si>
    <t>510</t>
  </si>
  <si>
    <t>020110</t>
  </si>
  <si>
    <t>600</t>
  </si>
  <si>
    <t>020000</t>
  </si>
  <si>
    <t>610</t>
  </si>
  <si>
    <t>Приложение №6</t>
  </si>
  <si>
    <t>Приложение №7</t>
  </si>
  <si>
    <t>000 2 02 20216 00 0000 150</t>
  </si>
  <si>
    <t>Субсидии бюджетам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</si>
  <si>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</si>
  <si>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</si>
  <si>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</si>
  <si>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</si>
  <si>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</si>
  <si>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9801140602513 0000 430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</si>
  <si>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</si>
  <si>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980 2 07 05030 13 0000 150</t>
  </si>
  <si>
    <t>Прочие безвожмездные поступления</t>
  </si>
  <si>
    <t>980 2 02 16001 13 0000 150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</si>
  <si>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</si>
  <si>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2021600113</t>
  </si>
  <si>
    <t>2022999913</t>
  </si>
  <si>
    <t>150</t>
  </si>
  <si>
    <t>2070503013</t>
  </si>
  <si>
    <t>Прочие безвозмездные поступления</t>
  </si>
  <si>
    <t>ИТОГО</t>
  </si>
  <si>
    <t>980 2 02 49999 13 0000 150</t>
  </si>
  <si>
    <t>Прочие межбюджетные трансферты, передаваемые бюджетам городских поселений</t>
  </si>
  <si>
    <t>0400015000</t>
  </si>
  <si>
    <t>0400015550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</si>
  <si>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</si>
  <si>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Ремонт автомобильных дорог местного значения с твердым покрытием в границах городских населенных пунктах</t>
  </si>
  <si>
    <t>04000S5550</t>
  </si>
  <si>
    <t>Ремонт автомобильных дорог местного значения с твердым покрытием в границах городских населенных пунктах за счет средств бюджета поселения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</si>
  <si>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</si>
  <si>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0500015540</t>
  </si>
  <si>
    <t>Создание мест (площадок) накопления твердых коммунальных отходов</t>
  </si>
  <si>
    <t>05000S5540</t>
  </si>
  <si>
    <t>Софинансирование расходов по созданию мест (площадок) накопления твердых коммунальных отходов</t>
  </si>
  <si>
    <t>Подготовка и повышение квалификации лиц, замещающих муниципальные должности и муниципальных служащих</t>
  </si>
  <si>
    <t>0100015560</t>
  </si>
  <si>
    <t>Грант на реализацию проекта "Народный бюджет"</t>
  </si>
  <si>
    <t>0600017170</t>
  </si>
  <si>
    <t>Профессиональная подготовка, переподготовка и повышение квалификации</t>
  </si>
  <si>
    <t>0100015000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</si>
  <si>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</si>
  <si>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0600017000</t>
  </si>
  <si>
    <t>1171503013</t>
  </si>
  <si>
    <t>0500015172</t>
  </si>
  <si>
    <t>05000S5172</t>
  </si>
  <si>
    <t>50</t>
  </si>
  <si>
    <t>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</si>
  <si>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</si>
  <si>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980 1160701013 0000 140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</si>
  <si>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</si>
  <si>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980 2 02 20216 13 0000 150</t>
  </si>
  <si>
    <t>Субсидии бюджетам городских поселений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</si>
  <si>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980 1140205313 0000 410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</si>
  <si>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 предприятий, в том числе казенных), в части реализации основных средств по указанному имуществу</t>
  </si>
  <si>
    <t>980 1171503013 0000 150</t>
  </si>
  <si>
    <t>Инициативные платежи, зачисляемые в бюджеты городских поселений</t>
  </si>
  <si>
    <t>980 2 02 25519 13 0000 150</t>
  </si>
  <si>
    <t>Субсидия бюджетам городских поселений на поддержку отрасли культуры</t>
  </si>
  <si>
    <t>980 11701050130000180</t>
  </si>
  <si>
    <t>Невыясненные поступления, зачисляемые в бюджеты городских поселений</t>
  </si>
  <si>
    <t>2 02 25519 13</t>
  </si>
  <si>
    <t>Муниципальная программа "Развитие муниципального управления Куменского городского поселения на 2021-2026 годы"</t>
  </si>
  <si>
    <t xml:space="preserve">Инвестиционные программы и проекты развития общественной инфраструктуры муниципальных образований в Кировской области (Капитальный ремонт автомобильной дороги по ул. Промышленной  в пгт. Кумены Кировской области (длина участка 222,5м, ширина 6м)  (1335м2))
</t>
  </si>
  <si>
    <t>0400015178</t>
  </si>
  <si>
    <t>Закупка товаров, работ и услуг для государственных (муниципальных)  нужд</t>
  </si>
  <si>
    <t xml:space="preserve"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 (Капитальный ремонт автомобильной дороги по ул. Промышленной  в пгт. Кумены Кировской области (длина участка 222,5м, ширина 6м)  (1335м2))
</t>
  </si>
  <si>
    <t>04000S5178</t>
  </si>
  <si>
    <t>04000S5000</t>
  </si>
  <si>
    <t>Расходы за счет средств на выполнение расходных обязательств муниципальных образований</t>
  </si>
  <si>
    <t>0600015000</t>
  </si>
  <si>
    <t>0600015600</t>
  </si>
  <si>
    <t>06000S5600</t>
  </si>
  <si>
    <t>Софинансирование ремонта автомобильных дорог местного значения с твердым покрытием в границах городских населенных пунктах</t>
  </si>
  <si>
    <t>Поддержка отрасли культуры</t>
  </si>
  <si>
    <t>Софинансирование мероприятий на поддержку отрасли культуры</t>
  </si>
  <si>
    <t>182 1 01 02080 01 1000 110</t>
  </si>
  <si>
    <t>Налог на доходы физических лиц в части  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</si>
  <si>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980 2 02 29999 13 6100 150</t>
  </si>
  <si>
    <t>980 2 02 10000 00 0000 150</t>
  </si>
  <si>
    <t>980 2 02 20000 00 0000 150</t>
  </si>
  <si>
    <t>980 2 02 29999 00 0000 150</t>
  </si>
  <si>
    <t>980 2 02 29999 13 0000 150</t>
  </si>
  <si>
    <t>980 2 02 30000 00 0000 150</t>
  </si>
  <si>
    <t>980 2 02 30024 00 0000 150</t>
  </si>
  <si>
    <t>980 2 02 30024 13 0000 150</t>
  </si>
  <si>
    <t>Прочие субсидии бюджетам городских поселений на реализацию мероприятий по государственной программе Кировской области "Развитие жилищно-коммунального комплекса и повышение энергетической эффективности"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</si>
  <si>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</si>
  <si>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1160701000</t>
  </si>
  <si>
    <t>980 11610123010 1311 140</t>
  </si>
  <si>
    <t>11610123010</t>
  </si>
  <si>
    <t>2022021600</t>
  </si>
  <si>
    <t>Иные межбюджетные трансферты из областного бюджета</t>
  </si>
  <si>
    <t>0500017000</t>
  </si>
  <si>
    <t>Обеспечение отопительного сезона</t>
  </si>
  <si>
    <t>050001742Г</t>
  </si>
  <si>
    <t>Закупка товаров, работ и услуг для государственных (муниципальных нужд) нужд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</si>
  <si>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2021-2026 годы"</t>
  </si>
  <si>
    <t>Исполнение расходов по целевым статьям (муниципальным программам Куменского городского поселения и непрограммным направлениям деятельности), группам видов расходов классификации расходов бюджета муниципального образования Куменское городское поселение за  2022 год</t>
  </si>
  <si>
    <t xml:space="preserve"> Объем поступлений доходов бюджета муниципального образования Куменское городское поселение по кодам классификации доходов за  2022 год</t>
  </si>
  <si>
    <t>Объем поступлений доходов бюджета муниципального образования Куменское городское поселение по кодам видов доходов, подвидов доходов, классификации сектора государственного управления за  2022 год</t>
  </si>
  <si>
    <t>Исполнение расходов по ведомственной структуре расходов бюджета муниципального образования Куменское городское поселение за 2022 год</t>
  </si>
  <si>
    <t xml:space="preserve"> классификации расходов бюджета муниципального образования Куменское городское поселение за  2022 год</t>
  </si>
  <si>
    <t>Куменске городское поселение  за  2022 год</t>
  </si>
  <si>
    <t>по кодам групп, подгрупп, статей, видов источников финансирования дефицита бюджета, классификации операций сектора государственного управления за  2022 год</t>
  </si>
  <si>
    <t>Муниципальная программа "Управление муниципальным имуществом Куменского городского поселения на 2021-2026 годы"</t>
  </si>
  <si>
    <t>Муниципальная программа "Обеспечение жизнедеятельности населения Куменского городского поселения на 2021-2026 годы"</t>
  </si>
  <si>
    <t>Муниципальная программа "Развитие транспортной инфраструктуры в Куменском городском поселении на 2018-2024 годы"</t>
  </si>
  <si>
    <t>Муниципальная программа "Развитие культуры Куменского городского поселения на 2021-2026 годы"</t>
  </si>
  <si>
    <t xml:space="preserve">                                                                                                       Приложение №5</t>
  </si>
  <si>
    <t>Приложение №4</t>
  </si>
</sst>
</file>

<file path=xl/styles.xml><?xml version="1.0" encoding="utf-8"?>
<styleSheet xmlns="http://schemas.openxmlformats.org/spreadsheetml/2006/main">
  <numFmts count="3">
    <numFmt numFmtId="164" formatCode="0.0"/>
    <numFmt numFmtId="165" formatCode="dd\.mm\.yyyy"/>
    <numFmt numFmtId="166" formatCode="#,##0.0"/>
  </numFmts>
  <fonts count="67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8"/>
      <name val="Arial Cyr"/>
    </font>
    <font>
      <b/>
      <sz val="11"/>
      <name val="Arial Cyr"/>
    </font>
    <font>
      <sz val="10"/>
      <name val="Arial Cyr"/>
    </font>
    <font>
      <b/>
      <sz val="8"/>
      <name val="Arial Cyr"/>
    </font>
    <font>
      <b/>
      <sz val="8"/>
      <name val="Arial Cyr"/>
      <charset val="204"/>
    </font>
    <font>
      <b/>
      <sz val="10"/>
      <name val="Arial Cyr"/>
    </font>
    <font>
      <sz val="13"/>
      <name val="Times New Roman"/>
      <family val="1"/>
      <charset val="1"/>
    </font>
    <font>
      <sz val="8"/>
      <name val="Arial Cyr"/>
      <charset val="204"/>
    </font>
    <font>
      <sz val="8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2"/>
      <name val="Calibri"/>
      <family val="2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22272F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4"/>
      </patternFill>
    </fill>
    <fill>
      <patternFill patternType="solid">
        <fgColor rgb="FFFFFFFF"/>
        <bgColor indexed="64"/>
      </patternFill>
    </fill>
  </fills>
  <borders count="7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indexed="8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51" fillId="0" borderId="0"/>
    <xf numFmtId="0" fontId="52" fillId="0" borderId="0"/>
    <xf numFmtId="0" fontId="53" fillId="0" borderId="0"/>
    <xf numFmtId="0" fontId="53" fillId="0" borderId="0">
      <alignment horizontal="left"/>
    </xf>
    <xf numFmtId="0" fontId="53" fillId="0" borderId="25">
      <alignment horizontal="center" vertical="top" wrapText="1"/>
    </xf>
    <xf numFmtId="0" fontId="53" fillId="0" borderId="25">
      <alignment horizontal="center" vertical="center"/>
    </xf>
    <xf numFmtId="0" fontId="53" fillId="0" borderId="26">
      <alignment horizontal="left" wrapText="1"/>
    </xf>
    <xf numFmtId="0" fontId="53" fillId="0" borderId="27">
      <alignment horizontal="left" wrapText="1"/>
    </xf>
    <xf numFmtId="0" fontId="53" fillId="0" borderId="28">
      <alignment horizontal="left" wrapText="1" indent="2"/>
    </xf>
    <xf numFmtId="0" fontId="54" fillId="0" borderId="0"/>
    <xf numFmtId="0" fontId="53" fillId="0" borderId="29">
      <alignment horizontal="left"/>
    </xf>
    <xf numFmtId="0" fontId="53" fillId="0" borderId="30">
      <alignment horizontal="center" vertical="center"/>
    </xf>
    <xf numFmtId="49" fontId="53" fillId="0" borderId="31">
      <alignment horizontal="center" wrapText="1"/>
    </xf>
    <xf numFmtId="49" fontId="53" fillId="0" borderId="32">
      <alignment horizontal="center" shrinkToFit="1"/>
    </xf>
    <xf numFmtId="49" fontId="53" fillId="0" borderId="33">
      <alignment horizontal="center" shrinkToFit="1"/>
    </xf>
    <xf numFmtId="0" fontId="55" fillId="0" borderId="0"/>
    <xf numFmtId="49" fontId="53" fillId="0" borderId="34">
      <alignment horizontal="center"/>
    </xf>
    <xf numFmtId="49" fontId="53" fillId="0" borderId="35">
      <alignment horizontal="center"/>
    </xf>
    <xf numFmtId="49" fontId="53" fillId="0" borderId="36">
      <alignment horizontal="center"/>
    </xf>
    <xf numFmtId="49" fontId="53" fillId="0" borderId="0"/>
    <xf numFmtId="0" fontId="53" fillId="0" borderId="37">
      <alignment horizontal="left" wrapText="1"/>
    </xf>
    <xf numFmtId="0" fontId="53" fillId="0" borderId="38">
      <alignment horizontal="left" wrapText="1"/>
    </xf>
    <xf numFmtId="49" fontId="53" fillId="0" borderId="29"/>
    <xf numFmtId="49" fontId="53" fillId="0" borderId="25">
      <alignment horizontal="center" vertical="top" wrapText="1"/>
    </xf>
    <xf numFmtId="49" fontId="53" fillId="0" borderId="30">
      <alignment horizontal="center" vertical="center"/>
    </xf>
    <xf numFmtId="4" fontId="53" fillId="0" borderId="34">
      <alignment horizontal="right" shrinkToFit="1"/>
    </xf>
    <xf numFmtId="4" fontId="53" fillId="0" borderId="35">
      <alignment horizontal="right" shrinkToFit="1"/>
    </xf>
    <xf numFmtId="4" fontId="53" fillId="0" borderId="36">
      <alignment horizontal="right" shrinkToFit="1"/>
    </xf>
    <xf numFmtId="0" fontId="52" fillId="0" borderId="0">
      <alignment horizontal="center"/>
    </xf>
    <xf numFmtId="0" fontId="55" fillId="0" borderId="39"/>
    <xf numFmtId="0" fontId="53" fillId="0" borderId="40">
      <alignment horizontal="right"/>
    </xf>
    <xf numFmtId="49" fontId="53" fillId="0" borderId="40">
      <alignment horizontal="right" vertical="center"/>
    </xf>
    <xf numFmtId="49" fontId="53" fillId="0" borderId="40">
      <alignment horizontal="right"/>
    </xf>
    <xf numFmtId="49" fontId="53" fillId="0" borderId="40"/>
    <xf numFmtId="0" fontId="53" fillId="0" borderId="37">
      <alignment horizontal="center"/>
    </xf>
    <xf numFmtId="0" fontId="53" fillId="0" borderId="30">
      <alignment horizontal="center"/>
    </xf>
    <xf numFmtId="49" fontId="53" fillId="0" borderId="41">
      <alignment horizontal="center"/>
    </xf>
    <xf numFmtId="165" fontId="53" fillId="0" borderId="42">
      <alignment horizontal="center"/>
    </xf>
    <xf numFmtId="49" fontId="53" fillId="0" borderId="42">
      <alignment horizontal="center" vertical="center"/>
    </xf>
    <xf numFmtId="49" fontId="53" fillId="0" borderId="42">
      <alignment horizontal="center"/>
    </xf>
    <xf numFmtId="49" fontId="53" fillId="0" borderId="43">
      <alignment horizontal="center"/>
    </xf>
    <xf numFmtId="0" fontId="52" fillId="0" borderId="37">
      <alignment horizontal="center"/>
    </xf>
    <xf numFmtId="0" fontId="56" fillId="0" borderId="0">
      <alignment horizontal="right"/>
    </xf>
    <xf numFmtId="0" fontId="56" fillId="0" borderId="44">
      <alignment horizontal="right"/>
    </xf>
    <xf numFmtId="0" fontId="56" fillId="0" borderId="45">
      <alignment horizontal="right"/>
    </xf>
    <xf numFmtId="0" fontId="51" fillId="0" borderId="46"/>
    <xf numFmtId="0" fontId="51" fillId="0" borderId="44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5" applyNumberFormat="0" applyAlignment="0" applyProtection="0"/>
    <xf numFmtId="0" fontId="3" fillId="20" borderId="6" applyNumberFormat="0" applyAlignment="0" applyProtection="0"/>
    <xf numFmtId="0" fontId="4" fillId="20" borderId="5" applyNumberFormat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10" applyNumberFormat="0" applyFill="0" applyAlignment="0" applyProtection="0"/>
    <xf numFmtId="0" fontId="9" fillId="21" borderId="11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23" borderId="12" applyNumberFormat="0" applyAlignment="0" applyProtection="0"/>
    <xf numFmtId="0" fontId="14" fillId="0" borderId="13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293">
    <xf numFmtId="0" fontId="0" fillId="0" borderId="0" xfId="0"/>
    <xf numFmtId="0" fontId="0" fillId="0" borderId="3" xfId="0" applyBorder="1"/>
    <xf numFmtId="0" fontId="19" fillId="0" borderId="14" xfId="0" applyFont="1" applyBorder="1" applyAlignment="1">
      <alignment horizontal="center" wrapText="1"/>
    </xf>
    <xf numFmtId="0" fontId="19" fillId="0" borderId="14" xfId="0" applyFont="1" applyBorder="1" applyAlignment="1">
      <alignment vertical="top" wrapText="1"/>
    </xf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justify"/>
    </xf>
    <xf numFmtId="0" fontId="24" fillId="0" borderId="0" xfId="0" applyFont="1" applyFill="1"/>
    <xf numFmtId="0" fontId="24" fillId="0" borderId="0" xfId="0" applyFont="1" applyBorder="1"/>
    <xf numFmtId="0" fontId="25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26" fillId="0" borderId="1" xfId="0" applyFont="1" applyBorder="1"/>
    <xf numFmtId="49" fontId="26" fillId="0" borderId="1" xfId="0" applyNumberFormat="1" applyFont="1" applyBorder="1" applyAlignment="1">
      <alignment horizontal="center"/>
    </xf>
    <xf numFmtId="164" fontId="26" fillId="0" borderId="1" xfId="0" applyNumberFormat="1" applyFont="1" applyBorder="1" applyAlignment="1">
      <alignment horizontal="center"/>
    </xf>
    <xf numFmtId="164" fontId="24" fillId="0" borderId="1" xfId="0" applyNumberFormat="1" applyFont="1" applyBorder="1" applyAlignment="1">
      <alignment horizontal="center"/>
    </xf>
    <xf numFmtId="49" fontId="25" fillId="0" borderId="1" xfId="0" applyNumberFormat="1" applyFont="1" applyBorder="1" applyAlignment="1">
      <alignment horizontal="center"/>
    </xf>
    <xf numFmtId="164" fontId="25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23" fillId="0" borderId="0" xfId="0" applyFont="1" applyAlignment="1">
      <alignment horizontal="right"/>
    </xf>
    <xf numFmtId="0" fontId="18" fillId="0" borderId="0" xfId="0" applyFont="1" applyBorder="1" applyAlignment="1">
      <alignment horizontal="right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49" fontId="27" fillId="0" borderId="1" xfId="0" applyNumberFormat="1" applyFont="1" applyBorder="1" applyAlignment="1">
      <alignment vertical="center" wrapText="1"/>
    </xf>
    <xf numFmtId="49" fontId="27" fillId="0" borderId="1" xfId="0" applyNumberFormat="1" applyFont="1" applyBorder="1" applyAlignment="1">
      <alignment wrapText="1"/>
    </xf>
    <xf numFmtId="49" fontId="22" fillId="0" borderId="1" xfId="0" applyNumberFormat="1" applyFont="1" applyBorder="1" applyAlignment="1">
      <alignment wrapText="1"/>
    </xf>
    <xf numFmtId="49" fontId="22" fillId="0" borderId="1" xfId="0" applyNumberFormat="1" applyFont="1" applyBorder="1" applyAlignment="1"/>
    <xf numFmtId="49" fontId="27" fillId="0" borderId="1" xfId="0" applyNumberFormat="1" applyFont="1" applyBorder="1"/>
    <xf numFmtId="49" fontId="22" fillId="0" borderId="1" xfId="0" applyNumberFormat="1" applyFont="1" applyBorder="1"/>
    <xf numFmtId="49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/>
    <xf numFmtId="0" fontId="22" fillId="0" borderId="0" xfId="0" applyFont="1" applyFill="1"/>
    <xf numFmtId="0" fontId="22" fillId="0" borderId="14" xfId="0" applyFont="1" applyFill="1" applyBorder="1" applyAlignment="1">
      <alignment horizontal="center" vertical="center" wrapText="1"/>
    </xf>
    <xf numFmtId="164" fontId="27" fillId="0" borderId="14" xfId="0" applyNumberFormat="1" applyFont="1" applyFill="1" applyBorder="1"/>
    <xf numFmtId="164" fontId="22" fillId="0" borderId="14" xfId="0" applyNumberFormat="1" applyFont="1" applyFill="1" applyBorder="1"/>
    <xf numFmtId="164" fontId="21" fillId="0" borderId="14" xfId="0" applyNumberFormat="1" applyFont="1" applyFill="1" applyBorder="1"/>
    <xf numFmtId="49" fontId="29" fillId="0" borderId="36" xfId="37" applyFont="1" applyFill="1" applyProtection="1">
      <alignment horizontal="center"/>
    </xf>
    <xf numFmtId="0" fontId="29" fillId="0" borderId="28" xfId="27" applyNumberFormat="1" applyFont="1" applyFill="1" applyProtection="1">
      <alignment horizontal="left" wrapText="1" indent="2"/>
    </xf>
    <xf numFmtId="0" fontId="24" fillId="0" borderId="0" xfId="0" applyFont="1" applyFill="1" applyProtection="1">
      <protection locked="0"/>
    </xf>
    <xf numFmtId="164" fontId="29" fillId="0" borderId="36" xfId="37" applyNumberFormat="1" applyFont="1" applyFill="1" applyAlignment="1" applyProtection="1">
      <alignment horizontal="center"/>
    </xf>
    <xf numFmtId="164" fontId="29" fillId="0" borderId="36" xfId="46" applyNumberFormat="1" applyFont="1" applyFill="1" applyAlignment="1" applyProtection="1">
      <alignment horizontal="center" shrinkToFit="1"/>
    </xf>
    <xf numFmtId="0" fontId="31" fillId="0" borderId="0" xfId="65" applyNumberFormat="1" applyFont="1" applyFill="1" applyBorder="1" applyProtection="1"/>
    <xf numFmtId="0" fontId="25" fillId="0" borderId="1" xfId="0" applyFont="1" applyBorder="1" applyAlignment="1">
      <alignment horizontal="center" vertical="center"/>
    </xf>
    <xf numFmtId="0" fontId="28" fillId="0" borderId="0" xfId="0" applyFont="1" applyFill="1"/>
    <xf numFmtId="11" fontId="35" fillId="0" borderId="1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center"/>
    </xf>
    <xf numFmtId="0" fontId="19" fillId="0" borderId="14" xfId="0" applyFont="1" applyFill="1" applyBorder="1" applyAlignment="1">
      <alignment vertical="center" wrapText="1"/>
    </xf>
    <xf numFmtId="0" fontId="29" fillId="0" borderId="0" xfId="22" applyNumberFormat="1" applyFont="1" applyFill="1" applyBorder="1" applyProtection="1">
      <alignment horizontal="left"/>
    </xf>
    <xf numFmtId="0" fontId="23" fillId="0" borderId="0" xfId="0" applyFont="1" applyFill="1"/>
    <xf numFmtId="0" fontId="22" fillId="0" borderId="0" xfId="63" applyNumberFormat="1" applyFont="1" applyFill="1" applyBorder="1" applyProtection="1">
      <alignment horizontal="right"/>
    </xf>
    <xf numFmtId="0" fontId="24" fillId="0" borderId="0" xfId="0" applyFont="1" applyFill="1" applyBorder="1" applyProtection="1">
      <protection locked="0"/>
    </xf>
    <xf numFmtId="49" fontId="29" fillId="0" borderId="0" xfId="51" applyFont="1" applyFill="1" applyBorder="1" applyAlignment="1" applyProtection="1">
      <alignment horizontal="center"/>
    </xf>
    <xf numFmtId="49" fontId="29" fillId="0" borderId="0" xfId="58" applyFont="1" applyFill="1" applyBorder="1" applyAlignment="1" applyProtection="1">
      <alignment horizontal="center"/>
    </xf>
    <xf numFmtId="0" fontId="29" fillId="0" borderId="0" xfId="22" applyNumberFormat="1" applyFont="1" applyFill="1" applyBorder="1" applyAlignment="1" applyProtection="1">
      <alignment horizontal="center"/>
    </xf>
    <xf numFmtId="49" fontId="29" fillId="0" borderId="0" xfId="38" applyFont="1" applyFill="1" applyBorder="1" applyAlignment="1" applyProtection="1">
      <alignment horizontal="center"/>
    </xf>
    <xf numFmtId="49" fontId="29" fillId="0" borderId="0" xfId="59" applyFont="1" applyFill="1" applyBorder="1" applyAlignment="1" applyProtection="1">
      <alignment horizontal="center"/>
    </xf>
    <xf numFmtId="0" fontId="30" fillId="0" borderId="0" xfId="60" applyNumberFormat="1" applyFont="1" applyFill="1" applyBorder="1" applyProtection="1">
      <alignment horizontal="center"/>
    </xf>
    <xf numFmtId="0" fontId="31" fillId="0" borderId="0" xfId="64" applyNumberFormat="1" applyFont="1" applyFill="1" applyBorder="1" applyProtection="1"/>
    <xf numFmtId="0" fontId="29" fillId="0" borderId="30" xfId="30" applyNumberFormat="1" applyFont="1" applyFill="1" applyProtection="1">
      <alignment horizontal="center" vertical="center"/>
    </xf>
    <xf numFmtId="0" fontId="29" fillId="0" borderId="25" xfId="24" applyNumberFormat="1" applyFont="1" applyFill="1" applyProtection="1">
      <alignment horizontal="center" vertical="center"/>
    </xf>
    <xf numFmtId="0" fontId="29" fillId="0" borderId="30" xfId="30" applyNumberFormat="1" applyFont="1" applyFill="1" applyAlignment="1" applyProtection="1">
      <alignment horizontal="center" vertical="center"/>
    </xf>
    <xf numFmtId="49" fontId="29" fillId="0" borderId="30" xfId="43" applyFont="1" applyFill="1" applyAlignment="1" applyProtection="1">
      <alignment horizontal="center" vertical="center"/>
    </xf>
    <xf numFmtId="49" fontId="29" fillId="0" borderId="47" xfId="43" applyFont="1" applyFill="1" applyBorder="1" applyAlignment="1" applyProtection="1">
      <alignment horizontal="center" vertical="center"/>
    </xf>
    <xf numFmtId="49" fontId="29" fillId="0" borderId="34" xfId="35" applyFont="1" applyFill="1" applyProtection="1">
      <alignment horizontal="center"/>
    </xf>
    <xf numFmtId="0" fontId="29" fillId="0" borderId="26" xfId="25" applyNumberFormat="1" applyFont="1" applyFill="1" applyProtection="1">
      <alignment horizontal="left" wrapText="1"/>
    </xf>
    <xf numFmtId="49" fontId="29" fillId="0" borderId="34" xfId="35" applyFont="1" applyFill="1" applyAlignment="1" applyProtection="1">
      <alignment horizontal="center"/>
    </xf>
    <xf numFmtId="4" fontId="29" fillId="0" borderId="34" xfId="44" applyFont="1" applyFill="1" applyAlignment="1" applyProtection="1">
      <alignment horizontal="center" shrinkToFit="1"/>
    </xf>
    <xf numFmtId="4" fontId="29" fillId="0" borderId="48" xfId="44" applyFont="1" applyFill="1" applyBorder="1" applyAlignment="1" applyProtection="1">
      <alignment horizontal="center" shrinkToFit="1"/>
    </xf>
    <xf numFmtId="49" fontId="29" fillId="0" borderId="35" xfId="36" applyFont="1" applyFill="1" applyProtection="1">
      <alignment horizontal="center"/>
    </xf>
    <xf numFmtId="0" fontId="29" fillId="0" borderId="27" xfId="26" applyNumberFormat="1" applyFont="1" applyFill="1" applyProtection="1">
      <alignment horizontal="left" wrapText="1"/>
    </xf>
    <xf numFmtId="49" fontId="29" fillId="0" borderId="35" xfId="36" applyFont="1" applyFill="1" applyAlignment="1" applyProtection="1">
      <alignment horizontal="center"/>
    </xf>
    <xf numFmtId="4" fontId="29" fillId="0" borderId="35" xfId="45" applyFont="1" applyFill="1" applyAlignment="1" applyProtection="1">
      <alignment horizontal="center" shrinkToFit="1"/>
    </xf>
    <xf numFmtId="4" fontId="29" fillId="0" borderId="49" xfId="45" applyFont="1" applyFill="1" applyBorder="1" applyAlignment="1" applyProtection="1">
      <alignment horizontal="center" shrinkToFit="1"/>
    </xf>
    <xf numFmtId="49" fontId="29" fillId="0" borderId="36" xfId="37" applyFont="1" applyFill="1" applyAlignment="1" applyProtection="1">
      <alignment horizontal="center"/>
    </xf>
    <xf numFmtId="4" fontId="29" fillId="0" borderId="36" xfId="46" applyFont="1" applyFill="1" applyAlignment="1" applyProtection="1">
      <alignment horizontal="center" shrinkToFit="1"/>
    </xf>
    <xf numFmtId="4" fontId="29" fillId="0" borderId="50" xfId="46" applyFont="1" applyFill="1" applyBorder="1" applyAlignment="1" applyProtection="1">
      <alignment horizontal="center" shrinkToFit="1"/>
    </xf>
    <xf numFmtId="49" fontId="32" fillId="0" borderId="36" xfId="37" applyFont="1" applyFill="1" applyProtection="1">
      <alignment horizontal="center"/>
    </xf>
    <xf numFmtId="0" fontId="32" fillId="0" borderId="28" xfId="27" applyNumberFormat="1" applyFont="1" applyFill="1" applyProtection="1">
      <alignment horizontal="left" wrapText="1" indent="2"/>
    </xf>
    <xf numFmtId="164" fontId="32" fillId="0" borderId="36" xfId="46" applyNumberFormat="1" applyFont="1" applyFill="1" applyAlignment="1" applyProtection="1">
      <alignment horizontal="center" shrinkToFit="1"/>
    </xf>
    <xf numFmtId="166" fontId="33" fillId="0" borderId="50" xfId="46" applyNumberFormat="1" applyFont="1" applyFill="1" applyBorder="1" applyAlignment="1" applyProtection="1">
      <alignment horizontal="center" shrinkToFit="1"/>
    </xf>
    <xf numFmtId="0" fontId="34" fillId="0" borderId="0" xfId="65" applyNumberFormat="1" applyFont="1" applyFill="1" applyBorder="1" applyProtection="1"/>
    <xf numFmtId="0" fontId="28" fillId="0" borderId="0" xfId="0" applyFont="1" applyFill="1" applyProtection="1">
      <protection locked="0"/>
    </xf>
    <xf numFmtId="166" fontId="29" fillId="0" borderId="50" xfId="46" applyNumberFormat="1" applyFont="1" applyFill="1" applyBorder="1" applyAlignment="1" applyProtection="1">
      <alignment horizontal="center" shrinkToFit="1"/>
    </xf>
    <xf numFmtId="164" fontId="32" fillId="0" borderId="36" xfId="37" applyNumberFormat="1" applyFont="1" applyFill="1" applyAlignment="1" applyProtection="1">
      <alignment horizontal="center"/>
    </xf>
    <xf numFmtId="49" fontId="36" fillId="0" borderId="36" xfId="37" applyFont="1" applyFill="1" applyProtection="1">
      <alignment horizontal="center"/>
    </xf>
    <xf numFmtId="0" fontId="36" fillId="0" borderId="28" xfId="27" applyNumberFormat="1" applyFont="1" applyFill="1" applyProtection="1">
      <alignment horizontal="left" wrapText="1" indent="2"/>
    </xf>
    <xf numFmtId="164" fontId="36" fillId="0" borderId="36" xfId="46" applyNumberFormat="1" applyFont="1" applyFill="1" applyAlignment="1" applyProtection="1">
      <alignment horizontal="center" shrinkToFit="1"/>
    </xf>
    <xf numFmtId="0" fontId="18" fillId="0" borderId="14" xfId="0" applyFont="1" applyFill="1" applyBorder="1" applyAlignment="1">
      <alignment wrapText="1"/>
    </xf>
    <xf numFmtId="49" fontId="29" fillId="0" borderId="51" xfId="37" applyFont="1" applyFill="1" applyBorder="1" applyProtection="1">
      <alignment horizontal="center"/>
    </xf>
    <xf numFmtId="0" fontId="29" fillId="0" borderId="52" xfId="27" applyNumberFormat="1" applyFont="1" applyFill="1" applyBorder="1" applyProtection="1">
      <alignment horizontal="left" wrapText="1" indent="2"/>
    </xf>
    <xf numFmtId="164" fontId="29" fillId="0" borderId="51" xfId="37" applyNumberFormat="1" applyFont="1" applyFill="1" applyBorder="1" applyAlignment="1" applyProtection="1">
      <alignment horizontal="center"/>
    </xf>
    <xf numFmtId="164" fontId="29" fillId="0" borderId="51" xfId="46" applyNumberFormat="1" applyFont="1" applyFill="1" applyBorder="1" applyAlignment="1" applyProtection="1">
      <alignment horizontal="center" shrinkToFit="1"/>
    </xf>
    <xf numFmtId="164" fontId="57" fillId="0" borderId="14" xfId="28" applyNumberFormat="1" applyFont="1" applyFill="1" applyBorder="1" applyAlignment="1" applyProtection="1">
      <alignment horizontal="center"/>
    </xf>
    <xf numFmtId="166" fontId="32" fillId="0" borderId="50" xfId="46" applyNumberFormat="1" applyFont="1" applyFill="1" applyBorder="1" applyAlignment="1" applyProtection="1">
      <alignment horizontal="center" shrinkToFit="1"/>
    </xf>
    <xf numFmtId="0" fontId="57" fillId="0" borderId="0" xfId="28" applyNumberFormat="1" applyFont="1" applyFill="1" applyProtection="1"/>
    <xf numFmtId="0" fontId="24" fillId="0" borderId="0" xfId="0" applyFont="1" applyFill="1" applyAlignment="1" applyProtection="1">
      <alignment horizontal="center"/>
      <protection locked="0"/>
    </xf>
    <xf numFmtId="0" fontId="19" fillId="0" borderId="14" xfId="0" applyFont="1" applyBorder="1" applyAlignment="1">
      <alignment horizontal="center" vertical="top" wrapText="1"/>
    </xf>
    <xf numFmtId="164" fontId="19" fillId="0" borderId="14" xfId="0" applyNumberFormat="1" applyFont="1" applyBorder="1" applyAlignment="1">
      <alignment horizontal="center" wrapText="1"/>
    </xf>
    <xf numFmtId="164" fontId="36" fillId="0" borderId="36" xfId="37" applyNumberFormat="1" applyFont="1" applyFill="1" applyAlignment="1" applyProtection="1">
      <alignment horizontal="center"/>
    </xf>
    <xf numFmtId="0" fontId="33" fillId="0" borderId="28" xfId="27" applyNumberFormat="1" applyFont="1" applyFill="1" applyProtection="1">
      <alignment horizontal="left" wrapText="1" indent="2"/>
    </xf>
    <xf numFmtId="164" fontId="29" fillId="0" borderId="53" xfId="37" applyNumberFormat="1" applyFont="1" applyFill="1" applyBorder="1" applyAlignment="1" applyProtection="1">
      <alignment horizontal="center"/>
    </xf>
    <xf numFmtId="0" fontId="37" fillId="24" borderId="54" xfId="0" applyFont="1" applyFill="1" applyBorder="1" applyAlignment="1">
      <alignment horizontal="center" vertical="center" wrapText="1"/>
    </xf>
    <xf numFmtId="164" fontId="33" fillId="0" borderId="36" xfId="37" applyNumberFormat="1" applyFont="1" applyFill="1" applyAlignment="1" applyProtection="1">
      <alignment horizontal="center"/>
    </xf>
    <xf numFmtId="0" fontId="38" fillId="0" borderId="1" xfId="0" applyFont="1" applyBorder="1"/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41" fillId="0" borderId="0" xfId="0" applyFont="1" applyFill="1"/>
    <xf numFmtId="0" fontId="22" fillId="0" borderId="0" xfId="0" applyFont="1"/>
    <xf numFmtId="0" fontId="19" fillId="0" borderId="1" xfId="0" applyFont="1" applyBorder="1"/>
    <xf numFmtId="49" fontId="19" fillId="0" borderId="1" xfId="0" applyNumberFormat="1" applyFont="1" applyBorder="1" applyAlignment="1">
      <alignment horizontal="center"/>
    </xf>
    <xf numFmtId="0" fontId="22" fillId="0" borderId="1" xfId="0" applyNumberFormat="1" applyFont="1" applyFill="1" applyBorder="1" applyAlignment="1">
      <alignment horizontal="center"/>
    </xf>
    <xf numFmtId="0" fontId="41" fillId="0" borderId="14" xfId="0" applyFont="1" applyFill="1" applyBorder="1" applyAlignment="1">
      <alignment horizontal="center"/>
    </xf>
    <xf numFmtId="164" fontId="41" fillId="0" borderId="14" xfId="0" applyNumberFormat="1" applyFont="1" applyFill="1" applyBorder="1" applyAlignment="1">
      <alignment horizontal="center"/>
    </xf>
    <xf numFmtId="2" fontId="27" fillId="0" borderId="1" xfId="0" applyNumberFormat="1" applyFont="1" applyFill="1" applyBorder="1"/>
    <xf numFmtId="49" fontId="19" fillId="0" borderId="1" xfId="0" applyNumberFormat="1" applyFont="1" applyBorder="1"/>
    <xf numFmtId="2" fontId="22" fillId="0" borderId="1" xfId="0" applyNumberFormat="1" applyFont="1" applyFill="1" applyBorder="1"/>
    <xf numFmtId="2" fontId="21" fillId="0" borderId="14" xfId="0" applyNumberFormat="1" applyFont="1" applyFill="1" applyBorder="1"/>
    <xf numFmtId="164" fontId="43" fillId="0" borderId="14" xfId="0" applyNumberFormat="1" applyFont="1" applyFill="1" applyBorder="1" applyAlignment="1">
      <alignment horizontal="center"/>
    </xf>
    <xf numFmtId="49" fontId="19" fillId="0" borderId="1" xfId="0" applyNumberFormat="1" applyFont="1" applyFill="1" applyBorder="1"/>
    <xf numFmtId="2" fontId="22" fillId="0" borderId="15" xfId="0" applyNumberFormat="1" applyFont="1" applyFill="1" applyBorder="1"/>
    <xf numFmtId="0" fontId="41" fillId="0" borderId="14" xfId="0" applyFont="1" applyFill="1" applyBorder="1"/>
    <xf numFmtId="2" fontId="27" fillId="0" borderId="15" xfId="0" applyNumberFormat="1" applyFont="1" applyFill="1" applyBorder="1"/>
    <xf numFmtId="0" fontId="19" fillId="0" borderId="1" xfId="0" applyFont="1" applyBorder="1" applyAlignment="1">
      <alignment vertical="center" wrapText="1"/>
    </xf>
    <xf numFmtId="2" fontId="22" fillId="0" borderId="16" xfId="0" applyNumberFormat="1" applyFont="1" applyFill="1" applyBorder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7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42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wrapText="1"/>
    </xf>
    <xf numFmtId="49" fontId="42" fillId="0" borderId="1" xfId="0" applyNumberFormat="1" applyFont="1" applyBorder="1"/>
    <xf numFmtId="0" fontId="22" fillId="25" borderId="1" xfId="0" applyFont="1" applyFill="1" applyBorder="1" applyAlignment="1">
      <alignment vertical="center" wrapText="1"/>
    </xf>
    <xf numFmtId="49" fontId="42" fillId="25" borderId="1" xfId="0" applyNumberFormat="1" applyFont="1" applyFill="1" applyBorder="1" applyAlignment="1">
      <alignment wrapText="1"/>
    </xf>
    <xf numFmtId="49" fontId="22" fillId="25" borderId="1" xfId="0" applyNumberFormat="1" applyFont="1" applyFill="1" applyBorder="1"/>
    <xf numFmtId="49" fontId="42" fillId="25" borderId="1" xfId="0" applyNumberFormat="1" applyFont="1" applyFill="1" applyBorder="1"/>
    <xf numFmtId="0" fontId="42" fillId="0" borderId="1" xfId="0" applyFont="1" applyFill="1" applyBorder="1" applyAlignment="1">
      <alignment vertical="center" wrapText="1"/>
    </xf>
    <xf numFmtId="49" fontId="42" fillId="0" borderId="1" xfId="0" applyNumberFormat="1" applyFont="1" applyFill="1" applyBorder="1" applyAlignment="1">
      <alignment wrapText="1"/>
    </xf>
    <xf numFmtId="49" fontId="42" fillId="0" borderId="1" xfId="0" applyNumberFormat="1" applyFont="1" applyFill="1" applyBorder="1"/>
    <xf numFmtId="0" fontId="19" fillId="0" borderId="1" xfId="0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wrapText="1"/>
    </xf>
    <xf numFmtId="11" fontId="22" fillId="0" borderId="1" xfId="0" applyNumberFormat="1" applyFont="1" applyFill="1" applyBorder="1" applyAlignment="1">
      <alignment horizontal="left" wrapText="1"/>
    </xf>
    <xf numFmtId="49" fontId="22" fillId="0" borderId="2" xfId="0" applyNumberFormat="1" applyFont="1" applyBorder="1"/>
    <xf numFmtId="49" fontId="44" fillId="0" borderId="1" xfId="0" applyNumberFormat="1" applyFont="1" applyBorder="1" applyAlignment="1">
      <alignment wrapText="1"/>
    </xf>
    <xf numFmtId="49" fontId="44" fillId="0" borderId="15" xfId="0" applyNumberFormat="1" applyFont="1" applyBorder="1" applyAlignment="1">
      <alignment wrapText="1"/>
    </xf>
    <xf numFmtId="49" fontId="44" fillId="0" borderId="14" xfId="0" applyNumberFormat="1" applyFont="1" applyBorder="1"/>
    <xf numFmtId="49" fontId="22" fillId="0" borderId="15" xfId="0" applyNumberFormat="1" applyFont="1" applyBorder="1" applyAlignment="1">
      <alignment wrapText="1"/>
    </xf>
    <xf numFmtId="49" fontId="22" fillId="0" borderId="14" xfId="0" applyNumberFormat="1" applyFont="1" applyBorder="1"/>
    <xf numFmtId="2" fontId="27" fillId="0" borderId="15" xfId="0" applyNumberFormat="1" applyFont="1" applyBorder="1" applyAlignment="1">
      <alignment vertical="center" wrapText="1"/>
    </xf>
    <xf numFmtId="2" fontId="27" fillId="0" borderId="15" xfId="0" applyNumberFormat="1" applyFont="1" applyBorder="1" applyAlignment="1">
      <alignment wrapText="1"/>
    </xf>
    <xf numFmtId="2" fontId="22" fillId="0" borderId="15" xfId="0" applyNumberFormat="1" applyFont="1" applyBorder="1"/>
    <xf numFmtId="2" fontId="27" fillId="0" borderId="15" xfId="0" applyNumberFormat="1" applyFont="1" applyBorder="1"/>
    <xf numFmtId="2" fontId="42" fillId="0" borderId="15" xfId="0" applyNumberFormat="1" applyFont="1" applyBorder="1"/>
    <xf numFmtId="2" fontId="42" fillId="25" borderId="15" xfId="0" applyNumberFormat="1" applyFont="1" applyFill="1" applyBorder="1"/>
    <xf numFmtId="2" fontId="42" fillId="0" borderId="15" xfId="0" applyNumberFormat="1" applyFont="1" applyFill="1" applyBorder="1"/>
    <xf numFmtId="2" fontId="44" fillId="0" borderId="15" xfId="0" applyNumberFormat="1" applyFont="1" applyBorder="1"/>
    <xf numFmtId="2" fontId="22" fillId="0" borderId="4" xfId="0" applyNumberFormat="1" applyFont="1" applyBorder="1"/>
    <xf numFmtId="2" fontId="44" fillId="0" borderId="16" xfId="0" applyNumberFormat="1" applyFont="1" applyBorder="1"/>
    <xf numFmtId="2" fontId="22" fillId="0" borderId="16" xfId="0" applyNumberFormat="1" applyFont="1" applyBorder="1"/>
    <xf numFmtId="164" fontId="24" fillId="0" borderId="1" xfId="0" applyNumberFormat="1" applyFont="1" applyBorder="1"/>
    <xf numFmtId="49" fontId="18" fillId="0" borderId="14" xfId="0" applyNumberFormat="1" applyFont="1" applyBorder="1" applyAlignment="1">
      <alignment horizontal="center"/>
    </xf>
    <xf numFmtId="49" fontId="45" fillId="0" borderId="14" xfId="0" applyNumberFormat="1" applyFont="1" applyBorder="1" applyAlignment="1">
      <alignment horizontal="center"/>
    </xf>
    <xf numFmtId="0" fontId="29" fillId="0" borderId="55" xfId="25" applyNumberFormat="1" applyFont="1" applyFill="1" applyBorder="1" applyProtection="1">
      <alignment horizontal="left" wrapText="1"/>
    </xf>
    <xf numFmtId="0" fontId="28" fillId="0" borderId="14" xfId="0" applyFont="1" applyFill="1" applyBorder="1" applyProtection="1">
      <protection locked="0"/>
    </xf>
    <xf numFmtId="49" fontId="19" fillId="0" borderId="14" xfId="0" applyNumberFormat="1" applyFont="1" applyBorder="1" applyAlignment="1">
      <alignment horizontal="center" vertical="top" wrapText="1"/>
    </xf>
    <xf numFmtId="2" fontId="19" fillId="0" borderId="14" xfId="0" applyNumberFormat="1" applyFont="1" applyBorder="1" applyAlignment="1">
      <alignment horizontal="center" wrapText="1"/>
    </xf>
    <xf numFmtId="0" fontId="58" fillId="26" borderId="14" xfId="0" applyFont="1" applyFill="1" applyBorder="1" applyAlignment="1">
      <alignment vertical="top" wrapText="1"/>
    </xf>
    <xf numFmtId="0" fontId="59" fillId="26" borderId="14" xfId="0" applyFont="1" applyFill="1" applyBorder="1" applyAlignment="1">
      <alignment vertical="top" wrapText="1"/>
    </xf>
    <xf numFmtId="0" fontId="58" fillId="26" borderId="14" xfId="0" applyFont="1" applyFill="1" applyBorder="1" applyAlignment="1">
      <alignment horizontal="center" vertical="top" wrapText="1"/>
    </xf>
    <xf numFmtId="0" fontId="59" fillId="26" borderId="14" xfId="0" applyFont="1" applyFill="1" applyBorder="1" applyAlignment="1">
      <alignment horizontal="center" vertical="top" wrapText="1"/>
    </xf>
    <xf numFmtId="0" fontId="57" fillId="0" borderId="17" xfId="28" applyNumberFormat="1" applyFont="1" applyFill="1" applyBorder="1" applyAlignment="1" applyProtection="1">
      <alignment horizontal="center"/>
    </xf>
    <xf numFmtId="166" fontId="36" fillId="0" borderId="50" xfId="46" applyNumberFormat="1" applyFont="1" applyFill="1" applyBorder="1" applyAlignment="1" applyProtection="1">
      <alignment horizontal="center" shrinkToFit="1"/>
    </xf>
    <xf numFmtId="49" fontId="46" fillId="0" borderId="1" xfId="0" applyNumberFormat="1" applyFont="1" applyFill="1" applyBorder="1"/>
    <xf numFmtId="49" fontId="23" fillId="0" borderId="1" xfId="0" applyNumberFormat="1" applyFont="1" applyBorder="1"/>
    <xf numFmtId="49" fontId="38" fillId="0" borderId="1" xfId="0" applyNumberFormat="1" applyFont="1" applyBorder="1"/>
    <xf numFmtId="2" fontId="27" fillId="0" borderId="1" xfId="0" applyNumberFormat="1" applyFont="1" applyBorder="1"/>
    <xf numFmtId="2" fontId="22" fillId="0" borderId="1" xfId="0" applyNumberFormat="1" applyFont="1" applyBorder="1"/>
    <xf numFmtId="0" fontId="47" fillId="0" borderId="1" xfId="0" applyFont="1" applyBorder="1" applyAlignment="1">
      <alignment vertical="center" wrapText="1"/>
    </xf>
    <xf numFmtId="49" fontId="47" fillId="0" borderId="1" xfId="0" applyNumberFormat="1" applyFont="1" applyBorder="1" applyAlignment="1">
      <alignment horizontal="center"/>
    </xf>
    <xf numFmtId="2" fontId="47" fillId="0" borderId="1" xfId="0" applyNumberFormat="1" applyFont="1" applyBorder="1" applyAlignment="1">
      <alignment horizontal="center"/>
    </xf>
    <xf numFmtId="0" fontId="48" fillId="0" borderId="1" xfId="0" applyFont="1" applyBorder="1" applyAlignment="1">
      <alignment vertical="center" wrapText="1"/>
    </xf>
    <xf numFmtId="49" fontId="39" fillId="0" borderId="1" xfId="0" applyNumberFormat="1" applyFont="1" applyBorder="1"/>
    <xf numFmtId="2" fontId="49" fillId="0" borderId="1" xfId="0" applyNumberFormat="1" applyFont="1" applyFill="1" applyBorder="1"/>
    <xf numFmtId="2" fontId="46" fillId="0" borderId="1" xfId="0" applyNumberFormat="1" applyFont="1" applyFill="1" applyBorder="1"/>
    <xf numFmtId="49" fontId="40" fillId="0" borderId="1" xfId="0" applyNumberFormat="1" applyFont="1" applyBorder="1"/>
    <xf numFmtId="2" fontId="50" fillId="0" borderId="1" xfId="0" applyNumberFormat="1" applyFont="1" applyFill="1" applyBorder="1"/>
    <xf numFmtId="49" fontId="38" fillId="0" borderId="1" xfId="0" applyNumberFormat="1" applyFont="1" applyFill="1" applyBorder="1"/>
    <xf numFmtId="11" fontId="46" fillId="0" borderId="18" xfId="0" applyNumberFormat="1" applyFont="1" applyBorder="1" applyAlignment="1">
      <alignment horizontal="left" vertical="top" wrapText="1"/>
    </xf>
    <xf numFmtId="2" fontId="41" fillId="0" borderId="14" xfId="0" applyNumberFormat="1" applyFont="1" applyFill="1" applyBorder="1"/>
    <xf numFmtId="0" fontId="60" fillId="0" borderId="25" xfId="0" applyFont="1" applyBorder="1" applyAlignment="1">
      <alignment horizontal="center" wrapText="1"/>
    </xf>
    <xf numFmtId="0" fontId="29" fillId="0" borderId="25" xfId="27" applyNumberFormat="1" applyFont="1" applyFill="1" applyBorder="1" applyProtection="1">
      <alignment horizontal="left" wrapText="1" indent="2"/>
    </xf>
    <xf numFmtId="49" fontId="18" fillId="24" borderId="14" xfId="0" applyNumberFormat="1" applyFont="1" applyFill="1" applyBorder="1" applyAlignment="1">
      <alignment horizontal="center" vertical="center" wrapText="1"/>
    </xf>
    <xf numFmtId="49" fontId="61" fillId="0" borderId="14" xfId="0" applyNumberFormat="1" applyFont="1" applyBorder="1" applyAlignment="1">
      <alignment horizontal="left" wrapText="1"/>
    </xf>
    <xf numFmtId="49" fontId="18" fillId="0" borderId="14" xfId="0" applyNumberFormat="1" applyFont="1" applyFill="1" applyBorder="1" applyAlignment="1" applyProtection="1">
      <alignment vertical="top"/>
    </xf>
    <xf numFmtId="0" fontId="18" fillId="0" borderId="14" xfId="0" applyNumberFormat="1" applyFont="1" applyFill="1" applyBorder="1" applyAlignment="1" applyProtection="1">
      <alignment horizontal="left" vertical="top" wrapText="1"/>
    </xf>
    <xf numFmtId="49" fontId="18" fillId="25" borderId="14" xfId="0" applyNumberFormat="1" applyFont="1" applyFill="1" applyBorder="1" applyAlignment="1">
      <alignment horizontal="left" vertical="top" wrapText="1"/>
    </xf>
    <xf numFmtId="0" fontId="18" fillId="24" borderId="14" xfId="0" applyFont="1" applyFill="1" applyBorder="1" applyAlignment="1">
      <alignment horizontal="left" vertical="center" wrapText="1"/>
    </xf>
    <xf numFmtId="49" fontId="18" fillId="24" borderId="14" xfId="0" applyNumberFormat="1" applyFont="1" applyFill="1" applyBorder="1" applyAlignment="1">
      <alignment horizontal="center" vertical="top" wrapText="1"/>
    </xf>
    <xf numFmtId="0" fontId="18" fillId="0" borderId="14" xfId="0" applyFont="1" applyFill="1" applyBorder="1" applyAlignment="1">
      <alignment vertical="top" wrapText="1"/>
    </xf>
    <xf numFmtId="49" fontId="62" fillId="0" borderId="14" xfId="0" applyNumberFormat="1" applyFont="1" applyBorder="1" applyAlignment="1">
      <alignment horizontal="left" vertical="top" wrapText="1"/>
    </xf>
    <xf numFmtId="49" fontId="18" fillId="24" borderId="16" xfId="0" applyNumberFormat="1" applyFont="1" applyFill="1" applyBorder="1" applyAlignment="1">
      <alignment horizontal="center" vertical="top" wrapText="1"/>
    </xf>
    <xf numFmtId="49" fontId="45" fillId="0" borderId="0" xfId="0" applyNumberFormat="1" applyFont="1" applyBorder="1" applyAlignment="1">
      <alignment horizontal="center"/>
    </xf>
    <xf numFmtId="0" fontId="64" fillId="0" borderId="0" xfId="0" applyFont="1" applyFill="1" applyProtection="1">
      <protection locked="0"/>
    </xf>
    <xf numFmtId="0" fontId="64" fillId="0" borderId="0" xfId="0" applyFont="1" applyFill="1" applyAlignment="1" applyProtection="1">
      <alignment horizontal="center"/>
      <protection locked="0"/>
    </xf>
    <xf numFmtId="0" fontId="64" fillId="0" borderId="14" xfId="0" applyFont="1" applyFill="1" applyBorder="1" applyAlignment="1" applyProtection="1">
      <alignment horizontal="center"/>
      <protection locked="0"/>
    </xf>
    <xf numFmtId="0" fontId="41" fillId="0" borderId="1" xfId="0" applyFont="1" applyBorder="1"/>
    <xf numFmtId="164" fontId="41" fillId="0" borderId="1" xfId="0" applyNumberFormat="1" applyFont="1" applyBorder="1"/>
    <xf numFmtId="0" fontId="41" fillId="0" borderId="0" xfId="0" applyFont="1"/>
    <xf numFmtId="0" fontId="41" fillId="0" borderId="15" xfId="0" applyFont="1" applyBorder="1"/>
    <xf numFmtId="164" fontId="28" fillId="0" borderId="1" xfId="0" applyNumberFormat="1" applyFont="1" applyBorder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164" fontId="22" fillId="0" borderId="0" xfId="0" applyNumberFormat="1" applyFont="1" applyFill="1" applyBorder="1"/>
    <xf numFmtId="164" fontId="22" fillId="0" borderId="21" xfId="0" applyNumberFormat="1" applyFont="1" applyFill="1" applyBorder="1"/>
    <xf numFmtId="164" fontId="22" fillId="0" borderId="1" xfId="0" applyNumberFormat="1" applyFont="1" applyFill="1" applyBorder="1"/>
    <xf numFmtId="164" fontId="21" fillId="0" borderId="21" xfId="0" applyNumberFormat="1" applyFont="1" applyFill="1" applyBorder="1"/>
    <xf numFmtId="164" fontId="21" fillId="0" borderId="1" xfId="0" applyNumberFormat="1" applyFont="1" applyFill="1" applyBorder="1"/>
    <xf numFmtId="0" fontId="65" fillId="0" borderId="0" xfId="0" applyFont="1" applyAlignment="1">
      <alignment wrapText="1"/>
    </xf>
    <xf numFmtId="0" fontId="63" fillId="0" borderId="70" xfId="0" applyFont="1" applyBorder="1" applyAlignment="1">
      <alignment vertical="top" wrapText="1"/>
    </xf>
    <xf numFmtId="49" fontId="39" fillId="0" borderId="1" xfId="0" applyNumberFormat="1" applyFont="1" applyBorder="1" applyAlignment="1">
      <alignment vertical="center" wrapText="1"/>
    </xf>
    <xf numFmtId="2" fontId="49" fillId="0" borderId="1" xfId="0" applyNumberFormat="1" applyFont="1" applyFill="1" applyBorder="1" applyAlignment="1">
      <alignment vertical="center" wrapText="1"/>
    </xf>
    <xf numFmtId="49" fontId="18" fillId="0" borderId="0" xfId="0" applyNumberFormat="1" applyFont="1" applyBorder="1" applyAlignment="1">
      <alignment horizontal="center"/>
    </xf>
    <xf numFmtId="0" fontId="63" fillId="0" borderId="69" xfId="0" applyFont="1" applyBorder="1" applyAlignment="1">
      <alignment horizontal="left" vertical="top" wrapText="1"/>
    </xf>
    <xf numFmtId="0" fontId="23" fillId="0" borderId="1" xfId="0" applyFont="1" applyBorder="1" applyAlignment="1">
      <alignment vertical="center" wrapText="1"/>
    </xf>
    <xf numFmtId="49" fontId="23" fillId="0" borderId="1" xfId="0" applyNumberFormat="1" applyFont="1" applyBorder="1" applyAlignment="1">
      <alignment wrapText="1"/>
    </xf>
    <xf numFmtId="49" fontId="66" fillId="0" borderId="1" xfId="0" applyNumberFormat="1" applyFont="1" applyBorder="1"/>
    <xf numFmtId="49" fontId="18" fillId="24" borderId="21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vertical="center" wrapText="1"/>
    </xf>
    <xf numFmtId="166" fontId="29" fillId="0" borderId="63" xfId="46" applyNumberFormat="1" applyFont="1" applyFill="1" applyBorder="1" applyAlignment="1" applyProtection="1">
      <alignment horizontal="center" shrinkToFit="1"/>
    </xf>
    <xf numFmtId="164" fontId="29" fillId="0" borderId="14" xfId="37" applyNumberFormat="1" applyFont="1" applyFill="1" applyBorder="1" applyAlignment="1" applyProtection="1">
      <alignment horizontal="center"/>
    </xf>
    <xf numFmtId="164" fontId="29" fillId="0" borderId="14" xfId="46" applyNumberFormat="1" applyFont="1" applyFill="1" applyBorder="1" applyAlignment="1" applyProtection="1">
      <alignment horizontal="center" shrinkToFit="1"/>
    </xf>
    <xf numFmtId="166" fontId="29" fillId="0" borderId="14" xfId="46" applyNumberFormat="1" applyFont="1" applyFill="1" applyBorder="1" applyAlignment="1" applyProtection="1">
      <alignment horizontal="center" shrinkToFit="1"/>
    </xf>
    <xf numFmtId="0" fontId="18" fillId="0" borderId="14" xfId="0" applyNumberFormat="1" applyFont="1" applyFill="1" applyBorder="1" applyAlignment="1">
      <alignment vertical="center" wrapText="1"/>
    </xf>
    <xf numFmtId="0" fontId="57" fillId="0" borderId="16" xfId="28" applyNumberFormat="1" applyFont="1" applyFill="1" applyBorder="1" applyAlignment="1" applyProtection="1">
      <alignment horizontal="center"/>
    </xf>
    <xf numFmtId="0" fontId="57" fillId="0" borderId="17" xfId="28" applyNumberFormat="1" applyFont="1" applyFill="1" applyBorder="1" applyAlignment="1" applyProtection="1">
      <alignment horizontal="center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29" fillId="0" borderId="56" xfId="23" applyNumberFormat="1" applyFont="1" applyFill="1" applyBorder="1" applyAlignment="1" applyProtection="1">
      <alignment horizontal="center" vertical="center" wrapText="1"/>
    </xf>
    <xf numFmtId="0" fontId="29" fillId="0" borderId="25" xfId="23" applyFont="1" applyFill="1" applyBorder="1" applyAlignment="1" applyProtection="1">
      <alignment horizontal="center" vertical="center" wrapText="1"/>
      <protection locked="0"/>
    </xf>
    <xf numFmtId="0" fontId="29" fillId="0" borderId="0" xfId="39" applyFont="1" applyFill="1" applyBorder="1" applyProtection="1">
      <alignment horizontal="left" wrapText="1"/>
      <protection locked="0"/>
    </xf>
    <xf numFmtId="0" fontId="29" fillId="0" borderId="0" xfId="40" applyFont="1" applyFill="1" applyBorder="1" applyProtection="1">
      <alignment horizontal="left" wrapText="1"/>
      <protection locked="0"/>
    </xf>
    <xf numFmtId="0" fontId="30" fillId="0" borderId="0" xfId="60" applyNumberFormat="1" applyFont="1" applyFill="1" applyBorder="1" applyProtection="1">
      <alignment horizontal="center"/>
    </xf>
    <xf numFmtId="0" fontId="30" fillId="0" borderId="0" xfId="60" applyFont="1" applyFill="1" applyBorder="1" applyProtection="1">
      <alignment horizontal="center"/>
      <protection locked="0"/>
    </xf>
    <xf numFmtId="49" fontId="29" fillId="0" borderId="56" xfId="42" applyFont="1" applyFill="1" applyBorder="1" applyAlignment="1" applyProtection="1">
      <alignment horizontal="center" vertical="center" wrapText="1"/>
    </xf>
    <xf numFmtId="49" fontId="29" fillId="0" borderId="25" xfId="42" applyFont="1" applyFill="1" applyBorder="1" applyAlignment="1" applyProtection="1">
      <alignment horizontal="center" vertical="center" wrapText="1"/>
      <protection locked="0"/>
    </xf>
    <xf numFmtId="0" fontId="29" fillId="0" borderId="57" xfId="23" applyNumberFormat="1" applyFont="1" applyFill="1" applyBorder="1" applyAlignment="1" applyProtection="1">
      <alignment horizontal="center" vertical="center" wrapText="1"/>
    </xf>
    <xf numFmtId="0" fontId="29" fillId="0" borderId="58" xfId="23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wrapText="1"/>
    </xf>
    <xf numFmtId="0" fontId="0" fillId="0" borderId="22" xfId="0" applyBorder="1" applyAlignment="1"/>
    <xf numFmtId="0" fontId="0" fillId="0" borderId="23" xfId="0" applyBorder="1" applyAlignment="1"/>
    <xf numFmtId="0" fontId="23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wrapText="1" shrinkToFit="1"/>
    </xf>
    <xf numFmtId="0" fontId="29" fillId="0" borderId="65" xfId="23" applyNumberFormat="1" applyFont="1" applyFill="1" applyBorder="1" applyAlignment="1" applyProtection="1">
      <alignment horizontal="center" vertical="center" wrapText="1"/>
    </xf>
    <xf numFmtId="0" fontId="29" fillId="0" borderId="39" xfId="23" applyFont="1" applyFill="1" applyBorder="1" applyAlignment="1" applyProtection="1">
      <alignment horizontal="center" vertical="center" wrapText="1"/>
      <protection locked="0"/>
    </xf>
    <xf numFmtId="0" fontId="0" fillId="0" borderId="53" xfId="0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/>
    </xf>
    <xf numFmtId="0" fontId="18" fillId="0" borderId="65" xfId="0" applyFont="1" applyFill="1" applyBorder="1" applyAlignment="1">
      <alignment horizontal="center" vertical="center" wrapText="1"/>
    </xf>
    <xf numFmtId="0" fontId="18" fillId="0" borderId="39" xfId="0" applyFont="1" applyFill="1" applyBorder="1" applyAlignment="1">
      <alignment horizontal="center" vertical="center" wrapText="1"/>
    </xf>
    <xf numFmtId="0" fontId="0" fillId="0" borderId="68" xfId="0" applyBorder="1" applyAlignment="1">
      <alignment horizontal="center" vertical="center"/>
    </xf>
    <xf numFmtId="49" fontId="29" fillId="0" borderId="60" xfId="42" applyFont="1" applyFill="1" applyBorder="1" applyAlignment="1" applyProtection="1">
      <alignment horizontal="center" vertical="center" wrapText="1"/>
    </xf>
    <xf numFmtId="49" fontId="29" fillId="0" borderId="51" xfId="42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/>
    </xf>
    <xf numFmtId="0" fontId="29" fillId="0" borderId="62" xfId="23" applyNumberFormat="1" applyFont="1" applyFill="1" applyBorder="1" applyAlignment="1" applyProtection="1">
      <alignment horizontal="center" vertical="center" wrapText="1"/>
    </xf>
    <xf numFmtId="0" fontId="29" fillId="0" borderId="63" xfId="23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center" vertical="top" wrapText="1"/>
    </xf>
    <xf numFmtId="164" fontId="19" fillId="0" borderId="14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19" fillId="0" borderId="14" xfId="0" applyFont="1" applyFill="1" applyBorder="1" applyAlignment="1">
      <alignment vertical="center" wrapText="1"/>
    </xf>
    <xf numFmtId="2" fontId="19" fillId="0" borderId="14" xfId="0" applyNumberFormat="1" applyFont="1" applyBorder="1" applyAlignment="1">
      <alignment horizontal="center" wrapText="1"/>
    </xf>
    <xf numFmtId="49" fontId="19" fillId="0" borderId="14" xfId="0" applyNumberFormat="1" applyFont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/>
    </xf>
  </cellXfs>
  <cellStyles count="8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22" xfId="19"/>
    <cellStyle name="xl23" xfId="20"/>
    <cellStyle name="xl24" xfId="21"/>
    <cellStyle name="xl25" xfId="22"/>
    <cellStyle name="xl26" xfId="23"/>
    <cellStyle name="xl27" xfId="24"/>
    <cellStyle name="xl28" xfId="25"/>
    <cellStyle name="xl29" xfId="26"/>
    <cellStyle name="xl30" xfId="27"/>
    <cellStyle name="xl31" xfId="28"/>
    <cellStyle name="xl33" xfId="29"/>
    <cellStyle name="xl34" xfId="30"/>
    <cellStyle name="xl35" xfId="31"/>
    <cellStyle name="xl36" xfId="32"/>
    <cellStyle name="xl37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5" xfId="50"/>
    <cellStyle name="xl56" xfId="51"/>
    <cellStyle name="xl57" xfId="52"/>
    <cellStyle name="xl58" xfId="53"/>
    <cellStyle name="xl59" xfId="54"/>
    <cellStyle name="xl60" xfId="55"/>
    <cellStyle name="xl61" xfId="56"/>
    <cellStyle name="xl62" xfId="57"/>
    <cellStyle name="xl63" xfId="58"/>
    <cellStyle name="xl64" xfId="59"/>
    <cellStyle name="xl65" xfId="60"/>
    <cellStyle name="xl66" xfId="61"/>
    <cellStyle name="xl67" xfId="62"/>
    <cellStyle name="xl68" xfId="63"/>
    <cellStyle name="xl69" xfId="64"/>
    <cellStyle name="xl70" xfId="65"/>
    <cellStyle name="Акцент1" xfId="66" builtinId="29" customBuiltin="1"/>
    <cellStyle name="Акцент2" xfId="67" builtinId="33" customBuiltin="1"/>
    <cellStyle name="Акцент3" xfId="68" builtinId="37" customBuiltin="1"/>
    <cellStyle name="Акцент4" xfId="69" builtinId="41" customBuiltin="1"/>
    <cellStyle name="Акцент5" xfId="70" builtinId="45" customBuiltin="1"/>
    <cellStyle name="Акцент6" xfId="71" builtinId="49" customBuiltin="1"/>
    <cellStyle name="Ввод " xfId="72" builtinId="20" customBuiltin="1"/>
    <cellStyle name="Вывод" xfId="73" builtinId="21" customBuiltin="1"/>
    <cellStyle name="Вычисление" xfId="74" builtinId="22" customBuiltin="1"/>
    <cellStyle name="Заголовок 1" xfId="75" builtinId="16" customBuiltin="1"/>
    <cellStyle name="Заголовок 2" xfId="76" builtinId="17" customBuiltin="1"/>
    <cellStyle name="Заголовок 3" xfId="77" builtinId="18" customBuiltin="1"/>
    <cellStyle name="Заголовок 4" xfId="78" builtinId="19" customBuiltin="1"/>
    <cellStyle name="Итог" xfId="79" builtinId="25" customBuiltin="1"/>
    <cellStyle name="Контрольная ячейка" xfId="80" builtinId="23" customBuiltin="1"/>
    <cellStyle name="Название" xfId="81" builtinId="15" customBuiltin="1"/>
    <cellStyle name="Нейтральный" xfId="82" builtinId="28" customBuiltin="1"/>
    <cellStyle name="Обычный" xfId="0" builtinId="0"/>
    <cellStyle name="Плохой" xfId="83" builtinId="27" customBuiltin="1"/>
    <cellStyle name="Пояснение" xfId="84" builtinId="53" customBuiltin="1"/>
    <cellStyle name="Примечание" xfId="85" builtinId="10" customBuiltin="1"/>
    <cellStyle name="Связанная ячейка" xfId="86" builtinId="24" customBuiltin="1"/>
    <cellStyle name="Текст предупреждения" xfId="87" builtinId="11" customBuiltin="1"/>
    <cellStyle name="Хороший" xfId="88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33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4"/>
  <sheetViews>
    <sheetView workbookViewId="0">
      <selection activeCell="B17" sqref="B17"/>
    </sheetView>
  </sheetViews>
  <sheetFormatPr defaultColWidth="9" defaultRowHeight="15"/>
  <cols>
    <col min="1" max="1" width="21" style="41" customWidth="1"/>
    <col min="2" max="2" width="49.28515625" style="41" customWidth="1"/>
    <col min="3" max="5" width="10.140625" style="98" customWidth="1"/>
    <col min="6" max="6" width="12" style="98" customWidth="1"/>
    <col min="7" max="16384" width="9" style="41"/>
  </cols>
  <sheetData>
    <row r="1" spans="1:9" ht="22.7" customHeight="1">
      <c r="B1" s="50"/>
      <c r="C1" s="248"/>
      <c r="D1" s="248"/>
      <c r="E1" s="51" t="s">
        <v>395</v>
      </c>
      <c r="F1" s="51"/>
      <c r="G1" s="52"/>
      <c r="H1" s="53"/>
      <c r="I1" s="53"/>
    </row>
    <row r="2" spans="1:9" ht="15.95" customHeight="1">
      <c r="B2" s="50"/>
      <c r="C2" s="249"/>
      <c r="D2" s="249"/>
      <c r="E2" s="54"/>
      <c r="F2" s="55"/>
      <c r="G2" s="52"/>
      <c r="H2" s="53"/>
      <c r="I2" s="53"/>
    </row>
    <row r="3" spans="1:9" ht="37.15" customHeight="1">
      <c r="A3" s="256" t="s">
        <v>608</v>
      </c>
      <c r="B3" s="256"/>
      <c r="C3" s="256"/>
      <c r="D3" s="256"/>
      <c r="E3" s="256"/>
      <c r="F3" s="256"/>
      <c r="G3" s="52"/>
      <c r="H3" s="53"/>
      <c r="I3" s="53"/>
    </row>
    <row r="4" spans="1:9" ht="14.1" customHeight="1">
      <c r="A4" s="50"/>
      <c r="B4" s="50"/>
      <c r="C4" s="56"/>
      <c r="D4" s="57"/>
      <c r="E4" s="54"/>
      <c r="F4" s="58"/>
      <c r="G4" s="52"/>
      <c r="H4" s="53"/>
      <c r="I4" s="53"/>
    </row>
    <row r="5" spans="1:9" ht="14.1" customHeight="1">
      <c r="B5" s="250"/>
      <c r="C5" s="251"/>
      <c r="D5" s="251"/>
      <c r="E5" s="251"/>
      <c r="F5" s="251"/>
      <c r="G5" s="59"/>
      <c r="H5" s="53"/>
      <c r="I5" s="53"/>
    </row>
    <row r="6" spans="1:9" ht="12.95" customHeight="1">
      <c r="A6" s="246" t="s">
        <v>230</v>
      </c>
      <c r="B6" s="246" t="s">
        <v>0</v>
      </c>
      <c r="C6" s="243" t="s">
        <v>1</v>
      </c>
      <c r="D6" s="243" t="s">
        <v>2</v>
      </c>
      <c r="E6" s="252" t="s">
        <v>150</v>
      </c>
      <c r="F6" s="254" t="s">
        <v>397</v>
      </c>
      <c r="G6" s="60"/>
    </row>
    <row r="7" spans="1:9" ht="12" customHeight="1">
      <c r="A7" s="247"/>
      <c r="B7" s="247"/>
      <c r="C7" s="244"/>
      <c r="D7" s="244"/>
      <c r="E7" s="253"/>
      <c r="F7" s="255"/>
      <c r="G7" s="44"/>
    </row>
    <row r="8" spans="1:9" ht="14.25" customHeight="1">
      <c r="A8" s="247"/>
      <c r="B8" s="247"/>
      <c r="C8" s="245"/>
      <c r="D8" s="245"/>
      <c r="E8" s="253"/>
      <c r="F8" s="255"/>
      <c r="G8" s="44"/>
    </row>
    <row r="9" spans="1:9" ht="14.25" customHeight="1" thickBot="1">
      <c r="A9" s="61">
        <v>3</v>
      </c>
      <c r="B9" s="62">
        <v>1</v>
      </c>
      <c r="C9" s="63"/>
      <c r="D9" s="64" t="s">
        <v>231</v>
      </c>
      <c r="E9" s="64" t="s">
        <v>232</v>
      </c>
      <c r="F9" s="65" t="s">
        <v>233</v>
      </c>
      <c r="G9" s="44"/>
    </row>
    <row r="10" spans="1:9" ht="17.25" hidden="1" customHeight="1">
      <c r="A10" s="66" t="s">
        <v>235</v>
      </c>
      <c r="B10" s="67" t="s">
        <v>234</v>
      </c>
      <c r="C10" s="68"/>
      <c r="D10" s="69"/>
      <c r="E10" s="69"/>
      <c r="F10" s="70"/>
      <c r="G10" s="44"/>
    </row>
    <row r="11" spans="1:9" ht="15" hidden="1" customHeight="1">
      <c r="A11" s="71"/>
      <c r="B11" s="72" t="s">
        <v>236</v>
      </c>
      <c r="C11" s="73"/>
      <c r="D11" s="74"/>
      <c r="E11" s="74"/>
      <c r="F11" s="75"/>
      <c r="G11" s="44"/>
    </row>
    <row r="12" spans="1:9" hidden="1">
      <c r="A12" s="39" t="s">
        <v>238</v>
      </c>
      <c r="B12" s="40" t="s">
        <v>237</v>
      </c>
      <c r="C12" s="76"/>
      <c r="D12" s="77">
        <v>760994</v>
      </c>
      <c r="E12" s="77">
        <v>831488.92</v>
      </c>
      <c r="F12" s="78">
        <v>760.64</v>
      </c>
      <c r="G12" s="44"/>
    </row>
    <row r="13" spans="1:9" s="84" customFormat="1">
      <c r="A13" s="79" t="s">
        <v>398</v>
      </c>
      <c r="B13" s="80" t="s">
        <v>239</v>
      </c>
      <c r="C13" s="81">
        <f>C14+C22+C34+C47+C60+C77+C84+C69+C87</f>
        <v>13381.5</v>
      </c>
      <c r="D13" s="81">
        <f>D14+D22+D34+D47+D60+D77+D84+D69+D87</f>
        <v>15933.100000000002</v>
      </c>
      <c r="E13" s="81">
        <f>E14+E22+E34+E47+E60+E77+E84+E69+E87+E90</f>
        <v>17331.599999999999</v>
      </c>
      <c r="F13" s="82">
        <f t="shared" ref="F13:F19" si="0">E13/D13*100</f>
        <v>108.77732519095467</v>
      </c>
      <c r="G13" s="83"/>
    </row>
    <row r="14" spans="1:9" s="84" customFormat="1" ht="34.5">
      <c r="A14" s="79" t="s">
        <v>241</v>
      </c>
      <c r="B14" s="80" t="s">
        <v>240</v>
      </c>
      <c r="C14" s="81">
        <f>C15</f>
        <v>1059.9000000000001</v>
      </c>
      <c r="D14" s="81">
        <f>D15</f>
        <v>1139.9000000000001</v>
      </c>
      <c r="E14" s="81">
        <f>E15</f>
        <v>1224.6999999999998</v>
      </c>
      <c r="F14" s="82">
        <f t="shared" si="0"/>
        <v>107.4392490569348</v>
      </c>
      <c r="G14" s="83"/>
    </row>
    <row r="15" spans="1:9" ht="30" customHeight="1">
      <c r="A15" s="39" t="s">
        <v>243</v>
      </c>
      <c r="B15" s="40" t="s">
        <v>242</v>
      </c>
      <c r="C15" s="43">
        <f>C16+C17+C18+C19</f>
        <v>1059.9000000000001</v>
      </c>
      <c r="D15" s="43">
        <f>D16+D17+D18+D19</f>
        <v>1139.9000000000001</v>
      </c>
      <c r="E15" s="43">
        <f>E16+E17+E18+E19</f>
        <v>1224.6999999999998</v>
      </c>
      <c r="F15" s="85">
        <f t="shared" si="0"/>
        <v>107.4392490569348</v>
      </c>
      <c r="G15" s="44"/>
    </row>
    <row r="16" spans="1:9" ht="62.25" customHeight="1">
      <c r="A16" s="39" t="s">
        <v>245</v>
      </c>
      <c r="B16" s="40" t="s">
        <v>244</v>
      </c>
      <c r="C16" s="42">
        <v>479.2</v>
      </c>
      <c r="D16" s="43">
        <v>559.20000000000005</v>
      </c>
      <c r="E16" s="43">
        <v>613.9</v>
      </c>
      <c r="F16" s="85">
        <f t="shared" si="0"/>
        <v>109.78183118741059</v>
      </c>
      <c r="G16" s="44"/>
    </row>
    <row r="17" spans="1:7" ht="70.5" customHeight="1">
      <c r="A17" s="39" t="s">
        <v>248</v>
      </c>
      <c r="B17" s="40" t="s">
        <v>247</v>
      </c>
      <c r="C17" s="42">
        <v>2.7</v>
      </c>
      <c r="D17" s="43">
        <v>2.7</v>
      </c>
      <c r="E17" s="43">
        <v>3.3</v>
      </c>
      <c r="F17" s="85">
        <f t="shared" si="0"/>
        <v>122.22222222222221</v>
      </c>
      <c r="G17" s="44"/>
    </row>
    <row r="18" spans="1:7" ht="60" customHeight="1">
      <c r="A18" s="39" t="s">
        <v>250</v>
      </c>
      <c r="B18" s="40" t="s">
        <v>249</v>
      </c>
      <c r="C18" s="42">
        <v>638.1</v>
      </c>
      <c r="D18" s="43">
        <v>638.1</v>
      </c>
      <c r="E18" s="43">
        <v>677.9</v>
      </c>
      <c r="F18" s="85">
        <f t="shared" si="0"/>
        <v>106.237266886068</v>
      </c>
      <c r="G18" s="44"/>
    </row>
    <row r="19" spans="1:7" ht="63.75" customHeight="1">
      <c r="A19" s="39" t="s">
        <v>252</v>
      </c>
      <c r="B19" s="40" t="s">
        <v>251</v>
      </c>
      <c r="C19" s="42">
        <v>-60.1</v>
      </c>
      <c r="D19" s="43">
        <v>-60.1</v>
      </c>
      <c r="E19" s="43">
        <v>-70.400000000000006</v>
      </c>
      <c r="F19" s="85">
        <f t="shared" si="0"/>
        <v>117.13810316139768</v>
      </c>
      <c r="G19" s="44"/>
    </row>
    <row r="20" spans="1:7" hidden="1">
      <c r="A20" s="39" t="s">
        <v>254</v>
      </c>
      <c r="B20" s="40" t="s">
        <v>253</v>
      </c>
      <c r="C20" s="42"/>
      <c r="D20" s="43">
        <v>7682071.04</v>
      </c>
      <c r="E20" s="43">
        <v>8051035.7199999997</v>
      </c>
      <c r="F20" s="85">
        <v>615.9</v>
      </c>
      <c r="G20" s="44"/>
    </row>
    <row r="21" spans="1:7" hidden="1">
      <c r="A21" s="39" t="s">
        <v>255</v>
      </c>
      <c r="B21" s="40" t="s">
        <v>239</v>
      </c>
      <c r="C21" s="42"/>
      <c r="D21" s="43">
        <v>7682071.04</v>
      </c>
      <c r="E21" s="43">
        <v>8051035.7199999997</v>
      </c>
      <c r="F21" s="85">
        <v>615.9</v>
      </c>
      <c r="G21" s="44"/>
    </row>
    <row r="22" spans="1:7" s="84" customFormat="1">
      <c r="A22" s="79" t="s">
        <v>257</v>
      </c>
      <c r="B22" s="80" t="s">
        <v>256</v>
      </c>
      <c r="C22" s="81">
        <f>C23</f>
        <v>8144</v>
      </c>
      <c r="D22" s="81">
        <f>D23</f>
        <v>8563.8000000000011</v>
      </c>
      <c r="E22" s="81">
        <f>E23</f>
        <v>9257.4</v>
      </c>
      <c r="F22" s="82">
        <f>E22/D22*100</f>
        <v>108.09920829538287</v>
      </c>
      <c r="G22" s="83"/>
    </row>
    <row r="23" spans="1:7">
      <c r="A23" s="39" t="s">
        <v>259</v>
      </c>
      <c r="B23" s="40" t="s">
        <v>258</v>
      </c>
      <c r="C23" s="43">
        <f>C24+C28+C31</f>
        <v>8144</v>
      </c>
      <c r="D23" s="43">
        <f>D24+D28+D31</f>
        <v>8563.8000000000011</v>
      </c>
      <c r="E23" s="43">
        <f>E24+E28+E31+E32</f>
        <v>9257.4</v>
      </c>
      <c r="F23" s="85">
        <f>E23/D23*100</f>
        <v>108.09920829538287</v>
      </c>
      <c r="G23" s="44"/>
    </row>
    <row r="24" spans="1:7" ht="57">
      <c r="A24" s="39" t="s">
        <v>261</v>
      </c>
      <c r="B24" s="40" t="s">
        <v>260</v>
      </c>
      <c r="C24" s="42">
        <v>7917.4</v>
      </c>
      <c r="D24" s="43">
        <v>8337.2000000000007</v>
      </c>
      <c r="E24" s="43">
        <v>7800.4</v>
      </c>
      <c r="F24" s="85">
        <f>E24/D24*100</f>
        <v>93.561387516192468</v>
      </c>
      <c r="G24" s="44"/>
    </row>
    <row r="25" spans="1:7" ht="90.75" hidden="1">
      <c r="A25" s="39" t="s">
        <v>263</v>
      </c>
      <c r="B25" s="40" t="s">
        <v>262</v>
      </c>
      <c r="C25" s="42"/>
      <c r="D25" s="43">
        <v>5628803.04</v>
      </c>
      <c r="E25" s="43">
        <v>5867919.6600000001</v>
      </c>
      <c r="F25" s="85" t="s">
        <v>246</v>
      </c>
      <c r="G25" s="44"/>
    </row>
    <row r="26" spans="1:7" ht="68.25" hidden="1">
      <c r="A26" s="39" t="s">
        <v>265</v>
      </c>
      <c r="B26" s="40" t="s">
        <v>264</v>
      </c>
      <c r="C26" s="42"/>
      <c r="D26" s="43" t="s">
        <v>246</v>
      </c>
      <c r="E26" s="43">
        <v>519.75</v>
      </c>
      <c r="F26" s="85" t="s">
        <v>246</v>
      </c>
      <c r="G26" s="44"/>
    </row>
    <row r="27" spans="1:7" ht="90.75" hidden="1">
      <c r="A27" s="39" t="s">
        <v>267</v>
      </c>
      <c r="B27" s="40" t="s">
        <v>266</v>
      </c>
      <c r="C27" s="42"/>
      <c r="D27" s="43" t="s">
        <v>246</v>
      </c>
      <c r="E27" s="43">
        <v>3830.42</v>
      </c>
      <c r="F27" s="85" t="e">
        <f>E27/D27*100</f>
        <v>#VALUE!</v>
      </c>
      <c r="G27" s="44"/>
    </row>
    <row r="28" spans="1:7" ht="90.75">
      <c r="A28" s="39" t="s">
        <v>269</v>
      </c>
      <c r="B28" s="40" t="s">
        <v>268</v>
      </c>
      <c r="C28" s="42">
        <v>198.5</v>
      </c>
      <c r="D28" s="43">
        <v>198.5</v>
      </c>
      <c r="E28" s="43">
        <v>89</v>
      </c>
      <c r="F28" s="85">
        <f>E28/D28*100</f>
        <v>44.836272040302269</v>
      </c>
      <c r="G28" s="44"/>
    </row>
    <row r="29" spans="1:7" ht="102" hidden="1">
      <c r="A29" s="39" t="s">
        <v>271</v>
      </c>
      <c r="B29" s="40" t="s">
        <v>270</v>
      </c>
      <c r="C29" s="42"/>
      <c r="D29" s="43" t="s">
        <v>246</v>
      </c>
      <c r="E29" s="43">
        <v>4003.91</v>
      </c>
      <c r="F29" s="85" t="s">
        <v>246</v>
      </c>
      <c r="G29" s="44"/>
    </row>
    <row r="30" spans="1:7" ht="113.25" hidden="1">
      <c r="A30" s="39" t="s">
        <v>273</v>
      </c>
      <c r="B30" s="40" t="s">
        <v>272</v>
      </c>
      <c r="C30" s="42"/>
      <c r="D30" s="43" t="s">
        <v>246</v>
      </c>
      <c r="E30" s="43">
        <v>447.79</v>
      </c>
      <c r="F30" s="85" t="e">
        <f>E30/D30*100</f>
        <v>#VALUE!</v>
      </c>
      <c r="G30" s="44"/>
    </row>
    <row r="31" spans="1:7" ht="34.5">
      <c r="A31" s="39" t="s">
        <v>275</v>
      </c>
      <c r="B31" s="40" t="s">
        <v>274</v>
      </c>
      <c r="C31" s="42">
        <v>28.1</v>
      </c>
      <c r="D31" s="43">
        <v>28.1</v>
      </c>
      <c r="E31" s="43">
        <v>28.1</v>
      </c>
      <c r="F31" s="85">
        <f>E31/D31*100</f>
        <v>100</v>
      </c>
      <c r="G31" s="44"/>
    </row>
    <row r="32" spans="1:7" ht="108.75">
      <c r="A32" s="39" t="s">
        <v>585</v>
      </c>
      <c r="B32" s="225" t="s">
        <v>586</v>
      </c>
      <c r="C32" s="42">
        <v>0</v>
      </c>
      <c r="D32" s="43">
        <v>0</v>
      </c>
      <c r="E32" s="43">
        <v>1339.9</v>
      </c>
      <c r="F32" s="85" t="s">
        <v>246</v>
      </c>
      <c r="G32" s="44"/>
    </row>
    <row r="33" spans="1:7" ht="68.25" hidden="1">
      <c r="A33" s="39" t="s">
        <v>278</v>
      </c>
      <c r="B33" s="40" t="s">
        <v>277</v>
      </c>
      <c r="C33" s="42"/>
      <c r="D33" s="43" t="s">
        <v>246</v>
      </c>
      <c r="E33" s="43">
        <v>500</v>
      </c>
      <c r="F33" s="85" t="e">
        <f>E33/D33*100</f>
        <v>#VALUE!</v>
      </c>
      <c r="G33" s="44"/>
    </row>
    <row r="34" spans="1:7" s="84" customFormat="1">
      <c r="A34" s="79" t="s">
        <v>280</v>
      </c>
      <c r="B34" s="80" t="s">
        <v>279</v>
      </c>
      <c r="C34" s="81">
        <f>C35+C38</f>
        <v>2297.6999999999998</v>
      </c>
      <c r="D34" s="81">
        <f>D35+D38</f>
        <v>2697.7</v>
      </c>
      <c r="E34" s="81">
        <f>E35+E38</f>
        <v>2939.9</v>
      </c>
      <c r="F34" s="82">
        <f>E34/D34*100</f>
        <v>108.97801831189533</v>
      </c>
      <c r="G34" s="83"/>
    </row>
    <row r="35" spans="1:7">
      <c r="A35" s="39" t="s">
        <v>282</v>
      </c>
      <c r="B35" s="40" t="s">
        <v>281</v>
      </c>
      <c r="C35" s="42">
        <f>C36</f>
        <v>947.9</v>
      </c>
      <c r="D35" s="43">
        <f>D36</f>
        <v>1147.9000000000001</v>
      </c>
      <c r="E35" s="43">
        <f>E36</f>
        <v>1278.9000000000001</v>
      </c>
      <c r="F35" s="85">
        <f>E35/D35*100</f>
        <v>111.41214391497518</v>
      </c>
      <c r="G35" s="44"/>
    </row>
    <row r="36" spans="1:7" ht="34.5">
      <c r="A36" s="39" t="s">
        <v>284</v>
      </c>
      <c r="B36" s="40" t="s">
        <v>283</v>
      </c>
      <c r="C36" s="42">
        <v>947.9</v>
      </c>
      <c r="D36" s="43">
        <v>1147.9000000000001</v>
      </c>
      <c r="E36" s="43">
        <v>1278.9000000000001</v>
      </c>
      <c r="F36" s="85">
        <f>E36/D36*100</f>
        <v>111.41214391497518</v>
      </c>
      <c r="G36" s="44"/>
    </row>
    <row r="37" spans="1:7" ht="37.15" hidden="1" customHeight="1">
      <c r="A37" s="39" t="s">
        <v>286</v>
      </c>
      <c r="B37" s="40" t="s">
        <v>285</v>
      </c>
      <c r="C37" s="42"/>
      <c r="D37" s="43" t="s">
        <v>246</v>
      </c>
      <c r="E37" s="43">
        <v>5912.15</v>
      </c>
      <c r="F37" s="85" t="s">
        <v>246</v>
      </c>
      <c r="G37" s="44"/>
    </row>
    <row r="38" spans="1:7">
      <c r="A38" s="39" t="s">
        <v>288</v>
      </c>
      <c r="B38" s="40" t="s">
        <v>287</v>
      </c>
      <c r="C38" s="43">
        <f>C39+C43</f>
        <v>1349.8</v>
      </c>
      <c r="D38" s="43">
        <f>D39+D43</f>
        <v>1549.8</v>
      </c>
      <c r="E38" s="43">
        <f>E39+E43</f>
        <v>1661</v>
      </c>
      <c r="F38" s="85">
        <f>E38/D38*100</f>
        <v>107.17511937024133</v>
      </c>
      <c r="G38" s="44"/>
    </row>
    <row r="39" spans="1:7">
      <c r="A39" s="39" t="s">
        <v>290</v>
      </c>
      <c r="B39" s="40" t="s">
        <v>289</v>
      </c>
      <c r="C39" s="42">
        <f>C40</f>
        <v>1135.5</v>
      </c>
      <c r="D39" s="43">
        <f>D40</f>
        <v>1335.5</v>
      </c>
      <c r="E39" s="43">
        <f>E40</f>
        <v>1401.6</v>
      </c>
      <c r="F39" s="85">
        <f>E39/D39*100</f>
        <v>104.94945713216023</v>
      </c>
      <c r="G39" s="44"/>
    </row>
    <row r="40" spans="1:7" ht="23.25">
      <c r="A40" s="39" t="s">
        <v>292</v>
      </c>
      <c r="B40" s="40" t="s">
        <v>291</v>
      </c>
      <c r="C40" s="42">
        <v>1135.5</v>
      </c>
      <c r="D40" s="43">
        <v>1335.5</v>
      </c>
      <c r="E40" s="43">
        <v>1401.6</v>
      </c>
      <c r="F40" s="85">
        <f>E40/D40*100</f>
        <v>104.94945713216023</v>
      </c>
      <c r="G40" s="44"/>
    </row>
    <row r="41" spans="1:7" ht="34.5" hidden="1">
      <c r="A41" s="39" t="s">
        <v>294</v>
      </c>
      <c r="B41" s="40" t="s">
        <v>293</v>
      </c>
      <c r="C41" s="42"/>
      <c r="D41" s="43" t="s">
        <v>246</v>
      </c>
      <c r="E41" s="43">
        <v>1734.1</v>
      </c>
      <c r="F41" s="85" t="s">
        <v>246</v>
      </c>
      <c r="G41" s="44"/>
    </row>
    <row r="42" spans="1:7" ht="57" hidden="1">
      <c r="A42" s="39" t="s">
        <v>296</v>
      </c>
      <c r="B42" s="40" t="s">
        <v>295</v>
      </c>
      <c r="C42" s="42"/>
      <c r="D42" s="43" t="s">
        <v>246</v>
      </c>
      <c r="E42" s="43">
        <v>604.13</v>
      </c>
      <c r="F42" s="85" t="s">
        <v>246</v>
      </c>
      <c r="G42" s="44"/>
    </row>
    <row r="43" spans="1:7">
      <c r="A43" s="39" t="s">
        <v>298</v>
      </c>
      <c r="B43" s="40" t="s">
        <v>297</v>
      </c>
      <c r="C43" s="42">
        <f>C44</f>
        <v>214.3</v>
      </c>
      <c r="D43" s="43">
        <f>D44</f>
        <v>214.3</v>
      </c>
      <c r="E43" s="43">
        <f>E44</f>
        <v>259.39999999999998</v>
      </c>
      <c r="F43" s="85">
        <f>E43/D43*100</f>
        <v>121.04526364909005</v>
      </c>
      <c r="G43" s="44"/>
    </row>
    <row r="44" spans="1:7" ht="34.5">
      <c r="A44" s="39" t="s">
        <v>300</v>
      </c>
      <c r="B44" s="40" t="s">
        <v>299</v>
      </c>
      <c r="C44" s="42">
        <v>214.3</v>
      </c>
      <c r="D44" s="43">
        <v>214.3</v>
      </c>
      <c r="E44" s="43">
        <v>259.39999999999998</v>
      </c>
      <c r="F44" s="85">
        <f>E44/D44*100</f>
        <v>121.04526364909005</v>
      </c>
      <c r="G44" s="44"/>
    </row>
    <row r="45" spans="1:7" hidden="1">
      <c r="A45" s="39" t="s">
        <v>301</v>
      </c>
      <c r="B45" s="40">
        <v>980</v>
      </c>
      <c r="C45" s="42"/>
      <c r="D45" s="43">
        <v>5138554.84</v>
      </c>
      <c r="E45" s="43">
        <v>5143391.9000000004</v>
      </c>
      <c r="F45" s="85">
        <v>19853.78</v>
      </c>
      <c r="G45" s="44"/>
    </row>
    <row r="46" spans="1:7" hidden="1">
      <c r="A46" s="39" t="s">
        <v>302</v>
      </c>
      <c r="B46" s="40" t="s">
        <v>239</v>
      </c>
      <c r="C46" s="42"/>
      <c r="D46" s="43">
        <v>2203249.9700000002</v>
      </c>
      <c r="E46" s="43">
        <v>2208087.0299999998</v>
      </c>
      <c r="F46" s="85">
        <v>19853.78</v>
      </c>
      <c r="G46" s="44"/>
    </row>
    <row r="47" spans="1:7" s="84" customFormat="1" ht="34.5">
      <c r="A47" s="79" t="s">
        <v>304</v>
      </c>
      <c r="B47" s="80" t="s">
        <v>303</v>
      </c>
      <c r="C47" s="81">
        <f>C48+C53+C57</f>
        <v>1374.7</v>
      </c>
      <c r="D47" s="81">
        <f>D48+D53+D57+D56</f>
        <v>1372.7</v>
      </c>
      <c r="E47" s="81">
        <f>E48+E53+E57+E56</f>
        <v>1489.3</v>
      </c>
      <c r="F47" s="82">
        <f t="shared" ref="F47:F89" si="1">E47/D47*100</f>
        <v>108.49420849420848</v>
      </c>
      <c r="G47" s="83"/>
    </row>
    <row r="48" spans="1:7" ht="68.25">
      <c r="A48" s="39" t="s">
        <v>306</v>
      </c>
      <c r="B48" s="40" t="s">
        <v>305</v>
      </c>
      <c r="C48" s="43">
        <f>C49+C51</f>
        <v>1189.9000000000001</v>
      </c>
      <c r="D48" s="43">
        <f>D49+D51</f>
        <v>1198.4000000000001</v>
      </c>
      <c r="E48" s="43">
        <f>E49+E51</f>
        <v>1315</v>
      </c>
      <c r="F48" s="85">
        <f t="shared" si="1"/>
        <v>109.72963951935914</v>
      </c>
      <c r="G48" s="44"/>
    </row>
    <row r="49" spans="1:7" ht="57">
      <c r="A49" s="39" t="s">
        <v>308</v>
      </c>
      <c r="B49" s="40" t="s">
        <v>307</v>
      </c>
      <c r="C49" s="42">
        <f>C50</f>
        <v>625</v>
      </c>
      <c r="D49" s="43">
        <f>D50</f>
        <v>825</v>
      </c>
      <c r="E49" s="43">
        <f>E50</f>
        <v>869.7</v>
      </c>
      <c r="F49" s="85">
        <f t="shared" si="1"/>
        <v>105.41818181818184</v>
      </c>
      <c r="G49" s="44"/>
    </row>
    <row r="50" spans="1:7" ht="68.25">
      <c r="A50" s="39" t="s">
        <v>310</v>
      </c>
      <c r="B50" s="40" t="s">
        <v>309</v>
      </c>
      <c r="C50" s="42">
        <v>625</v>
      </c>
      <c r="D50" s="43">
        <v>825</v>
      </c>
      <c r="E50" s="43">
        <v>869.7</v>
      </c>
      <c r="F50" s="85">
        <f t="shared" si="1"/>
        <v>105.41818181818184</v>
      </c>
      <c r="G50" s="44"/>
    </row>
    <row r="51" spans="1:7" ht="68.25">
      <c r="A51" s="39" t="s">
        <v>312</v>
      </c>
      <c r="B51" s="40" t="s">
        <v>311</v>
      </c>
      <c r="C51" s="42">
        <f>C52</f>
        <v>564.9</v>
      </c>
      <c r="D51" s="43">
        <f>D52</f>
        <v>373.4</v>
      </c>
      <c r="E51" s="43">
        <f>E52</f>
        <v>445.3</v>
      </c>
      <c r="F51" s="85">
        <f t="shared" si="1"/>
        <v>119.25549009105518</v>
      </c>
      <c r="G51" s="44"/>
    </row>
    <row r="52" spans="1:7" ht="60.75" customHeight="1">
      <c r="A52" s="39" t="s">
        <v>314</v>
      </c>
      <c r="B52" s="40" t="s">
        <v>313</v>
      </c>
      <c r="C52" s="42">
        <v>564.9</v>
      </c>
      <c r="D52" s="43">
        <v>373.4</v>
      </c>
      <c r="E52" s="43">
        <v>445.3</v>
      </c>
      <c r="F52" s="85">
        <f t="shared" si="1"/>
        <v>119.25549009105518</v>
      </c>
      <c r="G52" s="44"/>
    </row>
    <row r="53" spans="1:7" ht="23.25" hidden="1">
      <c r="A53" s="39" t="s">
        <v>316</v>
      </c>
      <c r="B53" s="40" t="s">
        <v>315</v>
      </c>
      <c r="C53" s="42" t="s">
        <v>401</v>
      </c>
      <c r="D53" s="43">
        <f>D54</f>
        <v>0</v>
      </c>
      <c r="E53" s="43">
        <v>0</v>
      </c>
      <c r="F53" s="85" t="e">
        <f t="shared" si="1"/>
        <v>#DIV/0!</v>
      </c>
      <c r="G53" s="44"/>
    </row>
    <row r="54" spans="1:7" ht="34.5" hidden="1">
      <c r="A54" s="39" t="s">
        <v>318</v>
      </c>
      <c r="B54" s="40" t="s">
        <v>317</v>
      </c>
      <c r="C54" s="42" t="s">
        <v>401</v>
      </c>
      <c r="D54" s="43">
        <f>D55</f>
        <v>0</v>
      </c>
      <c r="E54" s="43">
        <v>0</v>
      </c>
      <c r="F54" s="85" t="e">
        <f t="shared" si="1"/>
        <v>#DIV/0!</v>
      </c>
      <c r="G54" s="44"/>
    </row>
    <row r="55" spans="1:7" ht="45.75" hidden="1">
      <c r="A55" s="39" t="s">
        <v>320</v>
      </c>
      <c r="B55" s="40" t="s">
        <v>319</v>
      </c>
      <c r="C55" s="42" t="s">
        <v>401</v>
      </c>
      <c r="D55" s="43">
        <v>0</v>
      </c>
      <c r="E55" s="43">
        <v>0</v>
      </c>
      <c r="F55" s="85" t="e">
        <f t="shared" si="1"/>
        <v>#DIV/0!</v>
      </c>
      <c r="G55" s="44"/>
    </row>
    <row r="56" spans="1:7" ht="45" hidden="1">
      <c r="A56" s="39" t="s">
        <v>428</v>
      </c>
      <c r="B56" s="104" t="s">
        <v>429</v>
      </c>
      <c r="C56" s="103">
        <v>0</v>
      </c>
      <c r="D56" s="43">
        <v>0</v>
      </c>
      <c r="E56" s="43">
        <v>0</v>
      </c>
      <c r="F56" s="85" t="e">
        <f t="shared" si="1"/>
        <v>#DIV/0!</v>
      </c>
      <c r="G56" s="44"/>
    </row>
    <row r="57" spans="1:7" ht="68.25">
      <c r="A57" s="39" t="s">
        <v>322</v>
      </c>
      <c r="B57" s="40" t="s">
        <v>321</v>
      </c>
      <c r="C57" s="42">
        <f t="shared" ref="C57:E58" si="2">C58</f>
        <v>184.8</v>
      </c>
      <c r="D57" s="43">
        <f t="shared" si="2"/>
        <v>174.3</v>
      </c>
      <c r="E57" s="43">
        <f t="shared" si="2"/>
        <v>174.3</v>
      </c>
      <c r="F57" s="85">
        <f t="shared" si="1"/>
        <v>100</v>
      </c>
      <c r="G57" s="44"/>
    </row>
    <row r="58" spans="1:7" ht="68.25">
      <c r="A58" s="39" t="s">
        <v>324</v>
      </c>
      <c r="B58" s="40" t="s">
        <v>323</v>
      </c>
      <c r="C58" s="42">
        <f t="shared" si="2"/>
        <v>184.8</v>
      </c>
      <c r="D58" s="43">
        <f t="shared" si="2"/>
        <v>174.3</v>
      </c>
      <c r="E58" s="43">
        <f t="shared" si="2"/>
        <v>174.3</v>
      </c>
      <c r="F58" s="85">
        <f t="shared" si="1"/>
        <v>100</v>
      </c>
      <c r="G58" s="44"/>
    </row>
    <row r="59" spans="1:7" ht="68.25">
      <c r="A59" s="39" t="s">
        <v>326</v>
      </c>
      <c r="B59" s="40" t="s">
        <v>325</v>
      </c>
      <c r="C59" s="42">
        <v>184.8</v>
      </c>
      <c r="D59" s="43">
        <v>174.3</v>
      </c>
      <c r="E59" s="43">
        <v>174.3</v>
      </c>
      <c r="F59" s="85">
        <f t="shared" si="1"/>
        <v>100</v>
      </c>
      <c r="G59" s="44"/>
    </row>
    <row r="60" spans="1:7" s="84" customFormat="1" ht="23.25">
      <c r="A60" s="79" t="s">
        <v>328</v>
      </c>
      <c r="B60" s="80" t="s">
        <v>327</v>
      </c>
      <c r="C60" s="81">
        <f>C61+C64</f>
        <v>418.2</v>
      </c>
      <c r="D60" s="81">
        <f>D61+D64</f>
        <v>418.2</v>
      </c>
      <c r="E60" s="81">
        <f>E61+E64</f>
        <v>438.8</v>
      </c>
      <c r="F60" s="82">
        <f t="shared" si="1"/>
        <v>104.92587278813966</v>
      </c>
      <c r="G60" s="83"/>
    </row>
    <row r="61" spans="1:7">
      <c r="A61" s="39" t="s">
        <v>330</v>
      </c>
      <c r="B61" s="40" t="s">
        <v>329</v>
      </c>
      <c r="C61" s="42">
        <f t="shared" ref="C61:E62" si="3">C62</f>
        <v>200</v>
      </c>
      <c r="D61" s="43">
        <f t="shared" si="3"/>
        <v>200</v>
      </c>
      <c r="E61" s="43">
        <f t="shared" si="3"/>
        <v>202.3</v>
      </c>
      <c r="F61" s="85">
        <f t="shared" si="1"/>
        <v>101.15</v>
      </c>
      <c r="G61" s="44"/>
    </row>
    <row r="62" spans="1:7">
      <c r="A62" s="39" t="s">
        <v>332</v>
      </c>
      <c r="B62" s="40" t="s">
        <v>331</v>
      </c>
      <c r="C62" s="42">
        <f t="shared" si="3"/>
        <v>200</v>
      </c>
      <c r="D62" s="43">
        <f t="shared" si="3"/>
        <v>200</v>
      </c>
      <c r="E62" s="43">
        <f t="shared" si="3"/>
        <v>202.3</v>
      </c>
      <c r="F62" s="85">
        <f t="shared" si="1"/>
        <v>101.15</v>
      </c>
      <c r="G62" s="44"/>
    </row>
    <row r="63" spans="1:7" ht="23.25">
      <c r="A63" s="39" t="s">
        <v>334</v>
      </c>
      <c r="B63" s="40" t="s">
        <v>333</v>
      </c>
      <c r="C63" s="42">
        <v>200</v>
      </c>
      <c r="D63" s="43">
        <v>200</v>
      </c>
      <c r="E63" s="43">
        <v>202.3</v>
      </c>
      <c r="F63" s="85">
        <f t="shared" si="1"/>
        <v>101.15</v>
      </c>
      <c r="G63" s="44"/>
    </row>
    <row r="64" spans="1:7">
      <c r="A64" s="39" t="s">
        <v>336</v>
      </c>
      <c r="B64" s="40" t="s">
        <v>335</v>
      </c>
      <c r="C64" s="42">
        <f>C65</f>
        <v>218.2</v>
      </c>
      <c r="D64" s="43">
        <f>D65+D67</f>
        <v>218.2</v>
      </c>
      <c r="E64" s="43">
        <f>E65+E67</f>
        <v>236.5</v>
      </c>
      <c r="F64" s="85">
        <f t="shared" si="1"/>
        <v>108.38680109990835</v>
      </c>
      <c r="G64" s="44"/>
    </row>
    <row r="65" spans="1:7" ht="23.25">
      <c r="A65" s="39" t="s">
        <v>338</v>
      </c>
      <c r="B65" s="40" t="s">
        <v>337</v>
      </c>
      <c r="C65" s="42">
        <f>C66</f>
        <v>218.2</v>
      </c>
      <c r="D65" s="43">
        <f>D66</f>
        <v>218.2</v>
      </c>
      <c r="E65" s="43">
        <f>E66</f>
        <v>236.5</v>
      </c>
      <c r="F65" s="85">
        <f t="shared" si="1"/>
        <v>108.38680109990835</v>
      </c>
      <c r="G65" s="44"/>
    </row>
    <row r="66" spans="1:7" ht="34.5">
      <c r="A66" s="39" t="s">
        <v>340</v>
      </c>
      <c r="B66" s="40" t="s">
        <v>339</v>
      </c>
      <c r="C66" s="42">
        <v>218.2</v>
      </c>
      <c r="D66" s="43">
        <v>218.2</v>
      </c>
      <c r="E66" s="43">
        <v>236.5</v>
      </c>
      <c r="F66" s="85">
        <f t="shared" si="1"/>
        <v>108.38680109990835</v>
      </c>
      <c r="G66" s="44"/>
    </row>
    <row r="67" spans="1:7" hidden="1">
      <c r="A67" s="39" t="s">
        <v>342</v>
      </c>
      <c r="B67" s="40" t="s">
        <v>341</v>
      </c>
      <c r="C67" s="42" t="s">
        <v>401</v>
      </c>
      <c r="D67" s="43">
        <v>0</v>
      </c>
      <c r="E67" s="43">
        <f>E68</f>
        <v>0</v>
      </c>
      <c r="F67" s="85" t="e">
        <f t="shared" si="1"/>
        <v>#DIV/0!</v>
      </c>
      <c r="G67" s="44"/>
    </row>
    <row r="68" spans="1:7" ht="23.25" hidden="1">
      <c r="A68" s="39" t="s">
        <v>344</v>
      </c>
      <c r="B68" s="40" t="s">
        <v>343</v>
      </c>
      <c r="C68" s="42" t="s">
        <v>401</v>
      </c>
      <c r="D68" s="43">
        <v>0</v>
      </c>
      <c r="E68" s="43">
        <v>0</v>
      </c>
      <c r="F68" s="85" t="e">
        <f t="shared" si="1"/>
        <v>#DIV/0!</v>
      </c>
      <c r="G68" s="44"/>
    </row>
    <row r="69" spans="1:7" s="84" customFormat="1" ht="23.25">
      <c r="A69" s="79" t="s">
        <v>346</v>
      </c>
      <c r="B69" s="80" t="s">
        <v>345</v>
      </c>
      <c r="C69" s="86">
        <f>C71+C73+C70</f>
        <v>75</v>
      </c>
      <c r="D69" s="86">
        <f>D70+D73+D76</f>
        <v>842.4</v>
      </c>
      <c r="E69" s="86">
        <f>E70+E73+E76</f>
        <v>1084.0999999999999</v>
      </c>
      <c r="F69" s="82">
        <f t="shared" si="1"/>
        <v>128.69183285849951</v>
      </c>
      <c r="G69" s="83"/>
    </row>
    <row r="70" spans="1:7" s="84" customFormat="1" ht="67.5">
      <c r="A70" s="203" t="s">
        <v>562</v>
      </c>
      <c r="B70" s="204" t="s">
        <v>563</v>
      </c>
      <c r="C70" s="101">
        <v>0</v>
      </c>
      <c r="D70" s="101">
        <v>250</v>
      </c>
      <c r="E70" s="86">
        <v>250</v>
      </c>
      <c r="F70" s="82">
        <v>0</v>
      </c>
      <c r="G70" s="83"/>
    </row>
    <row r="71" spans="1:7" s="84" customFormat="1" ht="79.5" hidden="1">
      <c r="A71" s="87" t="s">
        <v>416</v>
      </c>
      <c r="B71" s="88" t="s">
        <v>221</v>
      </c>
      <c r="C71" s="101">
        <f>C72</f>
        <v>0</v>
      </c>
      <c r="D71" s="89">
        <v>0</v>
      </c>
      <c r="E71" s="89">
        <v>0</v>
      </c>
      <c r="F71" s="85" t="e">
        <f t="shared" si="1"/>
        <v>#DIV/0!</v>
      </c>
      <c r="G71" s="83"/>
    </row>
    <row r="72" spans="1:7" s="84" customFormat="1" ht="79.5" hidden="1">
      <c r="A72" s="87" t="s">
        <v>415</v>
      </c>
      <c r="B72" s="88" t="s">
        <v>221</v>
      </c>
      <c r="C72" s="101">
        <v>0</v>
      </c>
      <c r="D72" s="89">
        <v>0</v>
      </c>
      <c r="E72" s="89">
        <v>0</v>
      </c>
      <c r="F72" s="85" t="e">
        <f t="shared" si="1"/>
        <v>#DIV/0!</v>
      </c>
      <c r="G72" s="83"/>
    </row>
    <row r="73" spans="1:7" ht="23.25">
      <c r="A73" s="39" t="s">
        <v>348</v>
      </c>
      <c r="B73" s="40" t="s">
        <v>347</v>
      </c>
      <c r="C73" s="42">
        <f t="shared" ref="C73:E74" si="4">C74</f>
        <v>75</v>
      </c>
      <c r="D73" s="43">
        <f t="shared" si="4"/>
        <v>492.4</v>
      </c>
      <c r="E73" s="43">
        <f t="shared" si="4"/>
        <v>597.6</v>
      </c>
      <c r="F73" s="85">
        <f t="shared" si="1"/>
        <v>121.36474411047931</v>
      </c>
      <c r="G73" s="44"/>
    </row>
    <row r="74" spans="1:7" ht="34.5">
      <c r="A74" s="39" t="s">
        <v>350</v>
      </c>
      <c r="B74" s="40" t="s">
        <v>349</v>
      </c>
      <c r="C74" s="42">
        <f t="shared" si="4"/>
        <v>75</v>
      </c>
      <c r="D74" s="43">
        <f t="shared" si="4"/>
        <v>492.4</v>
      </c>
      <c r="E74" s="43">
        <f t="shared" si="4"/>
        <v>597.6</v>
      </c>
      <c r="F74" s="85">
        <f t="shared" si="1"/>
        <v>121.36474411047931</v>
      </c>
      <c r="G74" s="44"/>
    </row>
    <row r="75" spans="1:7" ht="45.75">
      <c r="A75" s="39" t="s">
        <v>352</v>
      </c>
      <c r="B75" s="40" t="s">
        <v>351</v>
      </c>
      <c r="C75" s="42">
        <v>75</v>
      </c>
      <c r="D75" s="43">
        <v>492.4</v>
      </c>
      <c r="E75" s="43">
        <v>597.6</v>
      </c>
      <c r="F75" s="85">
        <f t="shared" si="1"/>
        <v>121.36474411047931</v>
      </c>
      <c r="G75" s="44"/>
    </row>
    <row r="76" spans="1:7" ht="48" customHeight="1">
      <c r="A76" s="39" t="s">
        <v>519</v>
      </c>
      <c r="B76" s="40" t="s">
        <v>520</v>
      </c>
      <c r="C76" s="42">
        <v>0</v>
      </c>
      <c r="D76" s="43">
        <v>100</v>
      </c>
      <c r="E76" s="43">
        <v>236.5</v>
      </c>
      <c r="F76" s="85">
        <f t="shared" si="1"/>
        <v>236.50000000000003</v>
      </c>
      <c r="G76" s="44"/>
    </row>
    <row r="77" spans="1:7" s="84" customFormat="1">
      <c r="A77" s="79" t="s">
        <v>354</v>
      </c>
      <c r="B77" s="80" t="s">
        <v>353</v>
      </c>
      <c r="C77" s="81">
        <f>C81</f>
        <v>12</v>
      </c>
      <c r="D77" s="81">
        <f>D81+D80</f>
        <v>125.9</v>
      </c>
      <c r="E77" s="81">
        <f>E81+E80</f>
        <v>126</v>
      </c>
      <c r="F77" s="85">
        <f t="shared" si="1"/>
        <v>100.07942811755362</v>
      </c>
      <c r="G77" s="83"/>
    </row>
    <row r="78" spans="1:7" ht="45.75" hidden="1">
      <c r="A78" s="39" t="s">
        <v>356</v>
      </c>
      <c r="B78" s="40" t="s">
        <v>355</v>
      </c>
      <c r="C78" s="42" t="s">
        <v>401</v>
      </c>
      <c r="D78" s="43"/>
      <c r="E78" s="43"/>
      <c r="F78" s="85" t="e">
        <f t="shared" si="1"/>
        <v>#DIV/0!</v>
      </c>
      <c r="G78" s="44"/>
    </row>
    <row r="79" spans="1:7" ht="57" hidden="1">
      <c r="A79" s="39" t="s">
        <v>358</v>
      </c>
      <c r="B79" s="40" t="s">
        <v>357</v>
      </c>
      <c r="C79" s="42" t="s">
        <v>401</v>
      </c>
      <c r="D79" s="43"/>
      <c r="E79" s="43"/>
      <c r="F79" s="85" t="e">
        <f t="shared" si="1"/>
        <v>#DIV/0!</v>
      </c>
      <c r="G79" s="44"/>
    </row>
    <row r="80" spans="1:7" ht="113.25">
      <c r="A80" s="39" t="s">
        <v>598</v>
      </c>
      <c r="B80" s="40" t="s">
        <v>596</v>
      </c>
      <c r="C80" s="42">
        <v>0</v>
      </c>
      <c r="D80" s="43">
        <v>83.2</v>
      </c>
      <c r="E80" s="43">
        <v>83.2</v>
      </c>
      <c r="F80" s="85">
        <f t="shared" si="1"/>
        <v>100</v>
      </c>
      <c r="G80" s="44"/>
    </row>
    <row r="81" spans="1:7" ht="52.5" customHeight="1">
      <c r="A81" s="199" t="s">
        <v>556</v>
      </c>
      <c r="B81" s="200" t="s">
        <v>557</v>
      </c>
      <c r="C81" s="42">
        <f>C82</f>
        <v>12</v>
      </c>
      <c r="D81" s="42">
        <f>D82</f>
        <v>42.7</v>
      </c>
      <c r="E81" s="43">
        <f>E82</f>
        <v>42.8</v>
      </c>
      <c r="F81" s="85">
        <f t="shared" si="1"/>
        <v>100.23419203747071</v>
      </c>
      <c r="G81" s="44"/>
    </row>
    <row r="82" spans="1:7" ht="56.25">
      <c r="A82" s="234" t="s">
        <v>558</v>
      </c>
      <c r="B82" s="235" t="s">
        <v>559</v>
      </c>
      <c r="C82" s="93">
        <v>12</v>
      </c>
      <c r="D82" s="94">
        <v>42.7</v>
      </c>
      <c r="E82" s="94">
        <v>42.8</v>
      </c>
      <c r="F82" s="236">
        <f t="shared" si="1"/>
        <v>100.23419203747071</v>
      </c>
      <c r="G82" s="44"/>
    </row>
    <row r="83" spans="1:7" ht="101.25" hidden="1" customHeight="1">
      <c r="A83" s="199"/>
      <c r="B83" s="240"/>
      <c r="C83" s="237"/>
      <c r="D83" s="238">
        <v>83.2</v>
      </c>
      <c r="E83" s="238"/>
      <c r="F83" s="239"/>
      <c r="G83" s="44"/>
    </row>
    <row r="84" spans="1:7" s="84" customFormat="1">
      <c r="A84" s="79" t="s">
        <v>361</v>
      </c>
      <c r="B84" s="80" t="s">
        <v>360</v>
      </c>
      <c r="C84" s="86" t="s">
        <v>401</v>
      </c>
      <c r="D84" s="81">
        <f>D85</f>
        <v>0</v>
      </c>
      <c r="E84" s="81">
        <v>0</v>
      </c>
      <c r="F84" s="85" t="e">
        <f t="shared" si="1"/>
        <v>#DIV/0!</v>
      </c>
      <c r="G84" s="83"/>
    </row>
    <row r="85" spans="1:7" hidden="1">
      <c r="A85" s="39" t="s">
        <v>363</v>
      </c>
      <c r="B85" s="40" t="s">
        <v>362</v>
      </c>
      <c r="C85" s="42" t="s">
        <v>401</v>
      </c>
      <c r="D85" s="43"/>
      <c r="E85" s="43"/>
      <c r="F85" s="85" t="e">
        <f t="shared" si="1"/>
        <v>#DIV/0!</v>
      </c>
      <c r="G85" s="44"/>
    </row>
    <row r="86" spans="1:7" ht="23.25" hidden="1">
      <c r="A86" s="39" t="s">
        <v>365</v>
      </c>
      <c r="B86" s="40" t="s">
        <v>364</v>
      </c>
      <c r="C86" s="42" t="s">
        <v>401</v>
      </c>
      <c r="D86" s="43"/>
      <c r="E86" s="43"/>
      <c r="F86" s="85" t="e">
        <f t="shared" si="1"/>
        <v>#DIV/0!</v>
      </c>
      <c r="G86" s="44"/>
    </row>
    <row r="87" spans="1:7">
      <c r="A87" s="79" t="s">
        <v>361</v>
      </c>
      <c r="B87" s="102" t="s">
        <v>426</v>
      </c>
      <c r="C87" s="105">
        <f t="shared" ref="C87:E88" si="5">C88</f>
        <v>0</v>
      </c>
      <c r="D87" s="105">
        <f t="shared" si="5"/>
        <v>772.5</v>
      </c>
      <c r="E87" s="105">
        <f t="shared" si="5"/>
        <v>772.5</v>
      </c>
      <c r="F87" s="85">
        <f t="shared" si="1"/>
        <v>100</v>
      </c>
      <c r="G87" s="44"/>
    </row>
    <row r="88" spans="1:7">
      <c r="A88" s="79" t="s">
        <v>363</v>
      </c>
      <c r="B88" s="88" t="s">
        <v>426</v>
      </c>
      <c r="C88" s="42">
        <f t="shared" si="5"/>
        <v>0</v>
      </c>
      <c r="D88" s="42">
        <f t="shared" si="5"/>
        <v>772.5</v>
      </c>
      <c r="E88" s="42">
        <f t="shared" si="5"/>
        <v>772.5</v>
      </c>
      <c r="F88" s="85">
        <f t="shared" si="1"/>
        <v>100</v>
      </c>
      <c r="G88" s="44"/>
    </row>
    <row r="89" spans="1:7" ht="22.5">
      <c r="A89" s="205" t="s">
        <v>564</v>
      </c>
      <c r="B89" s="206" t="s">
        <v>565</v>
      </c>
      <c r="C89" s="42">
        <v>0</v>
      </c>
      <c r="D89" s="43">
        <v>772.5</v>
      </c>
      <c r="E89" s="43">
        <v>772.5</v>
      </c>
      <c r="F89" s="85">
        <f t="shared" si="1"/>
        <v>100</v>
      </c>
      <c r="G89" s="44"/>
    </row>
    <row r="90" spans="1:7" ht="16.5" customHeight="1">
      <c r="A90" s="208" t="s">
        <v>568</v>
      </c>
      <c r="B90" s="206" t="s">
        <v>569</v>
      </c>
      <c r="C90" s="103"/>
      <c r="D90" s="43"/>
      <c r="E90" s="43">
        <v>-1.1000000000000001</v>
      </c>
      <c r="F90" s="85"/>
      <c r="G90" s="44"/>
    </row>
    <row r="91" spans="1:7" s="84" customFormat="1">
      <c r="A91" s="79" t="s">
        <v>367</v>
      </c>
      <c r="B91" s="80" t="s">
        <v>366</v>
      </c>
      <c r="C91" s="81">
        <f>C92+C118</f>
        <v>8413.2999999999993</v>
      </c>
      <c r="D91" s="81">
        <f>D92+D118</f>
        <v>11768</v>
      </c>
      <c r="E91" s="81">
        <f>E92</f>
        <v>11768</v>
      </c>
      <c r="F91" s="85">
        <f t="shared" ref="F91:F120" si="6">E91/D91*100</f>
        <v>100</v>
      </c>
      <c r="G91" s="83"/>
    </row>
    <row r="92" spans="1:7" s="84" customFormat="1" ht="34.5">
      <c r="A92" s="79" t="s">
        <v>369</v>
      </c>
      <c r="B92" s="80" t="s">
        <v>368</v>
      </c>
      <c r="C92" s="81">
        <f>C93+C98+C105+C108+C114</f>
        <v>8413.2999999999993</v>
      </c>
      <c r="D92" s="81">
        <f>D93+D98+D108+D114</f>
        <v>11768</v>
      </c>
      <c r="E92" s="81">
        <f>E93+E98+E108+E114</f>
        <v>11768</v>
      </c>
      <c r="F92" s="85">
        <f t="shared" si="6"/>
        <v>100</v>
      </c>
      <c r="G92" s="83"/>
    </row>
    <row r="93" spans="1:7" ht="23.25">
      <c r="A93" s="39" t="s">
        <v>588</v>
      </c>
      <c r="B93" s="40" t="s">
        <v>370</v>
      </c>
      <c r="C93" s="43">
        <f>C95+C96</f>
        <v>1859</v>
      </c>
      <c r="D93" s="43">
        <f>D95+D96</f>
        <v>1859</v>
      </c>
      <c r="E93" s="43">
        <f>E95+E96</f>
        <v>1859</v>
      </c>
      <c r="F93" s="85">
        <f t="shared" si="6"/>
        <v>100</v>
      </c>
      <c r="G93" s="44"/>
    </row>
    <row r="94" spans="1:7" hidden="1">
      <c r="A94" s="39"/>
      <c r="B94" s="40"/>
      <c r="C94" s="42"/>
      <c r="D94" s="43"/>
      <c r="E94" s="43"/>
      <c r="F94" s="85"/>
      <c r="G94" s="44"/>
    </row>
    <row r="95" spans="1:7" ht="23.25">
      <c r="A95" s="39" t="s">
        <v>523</v>
      </c>
      <c r="B95" s="197" t="s">
        <v>524</v>
      </c>
      <c r="C95" s="103">
        <v>1859</v>
      </c>
      <c r="D95" s="43">
        <v>1859</v>
      </c>
      <c r="E95" s="43">
        <v>1859</v>
      </c>
      <c r="F95" s="85">
        <f t="shared" si="6"/>
        <v>100</v>
      </c>
      <c r="G95" s="44"/>
    </row>
    <row r="96" spans="1:7" ht="23.25" hidden="1">
      <c r="A96" s="39" t="s">
        <v>374</v>
      </c>
      <c r="B96" s="198" t="s">
        <v>373</v>
      </c>
      <c r="C96" s="103">
        <f>C97</f>
        <v>0</v>
      </c>
      <c r="D96" s="43">
        <f>D97</f>
        <v>0</v>
      </c>
      <c r="E96" s="43">
        <f>E97</f>
        <v>0</v>
      </c>
      <c r="F96" s="85" t="e">
        <f t="shared" si="6"/>
        <v>#DIV/0!</v>
      </c>
      <c r="G96" s="44"/>
    </row>
    <row r="97" spans="1:7" ht="23.25" hidden="1">
      <c r="A97" s="39" t="s">
        <v>376</v>
      </c>
      <c r="B97" s="40" t="s">
        <v>375</v>
      </c>
      <c r="C97" s="42"/>
      <c r="D97" s="43"/>
      <c r="E97" s="43"/>
      <c r="F97" s="85" t="e">
        <f t="shared" si="6"/>
        <v>#DIV/0!</v>
      </c>
      <c r="G97" s="44"/>
    </row>
    <row r="98" spans="1:7" ht="23.25">
      <c r="A98" s="39" t="s">
        <v>589</v>
      </c>
      <c r="B98" s="40" t="s">
        <v>377</v>
      </c>
      <c r="C98" s="42">
        <f>C99+C104</f>
        <v>6553</v>
      </c>
      <c r="D98" s="42">
        <f>D99+D104+D105</f>
        <v>9312</v>
      </c>
      <c r="E98" s="42">
        <f>E99+E104+E105</f>
        <v>9312</v>
      </c>
      <c r="F98" s="85">
        <f>E98/D98*100</f>
        <v>100</v>
      </c>
      <c r="G98" s="44"/>
    </row>
    <row r="99" spans="1:7" ht="68.25" customHeight="1">
      <c r="A99" s="39" t="s">
        <v>512</v>
      </c>
      <c r="B99" s="40" t="s">
        <v>513</v>
      </c>
      <c r="C99" s="42">
        <f>C100</f>
        <v>6553</v>
      </c>
      <c r="D99" s="43">
        <f>D100</f>
        <v>6553</v>
      </c>
      <c r="E99" s="43">
        <f>E100</f>
        <v>6553</v>
      </c>
      <c r="F99" s="85">
        <f t="shared" ref="F99:F104" si="7">E99/D99*100</f>
        <v>100</v>
      </c>
      <c r="G99" s="44"/>
    </row>
    <row r="100" spans="1:7" ht="72.75" customHeight="1">
      <c r="A100" s="201" t="s">
        <v>560</v>
      </c>
      <c r="B100" s="202" t="s">
        <v>561</v>
      </c>
      <c r="C100" s="42">
        <v>6553</v>
      </c>
      <c r="D100" s="43">
        <v>6553</v>
      </c>
      <c r="E100" s="43">
        <v>6553</v>
      </c>
      <c r="F100" s="85">
        <f t="shared" si="7"/>
        <v>100</v>
      </c>
      <c r="G100" s="44"/>
    </row>
    <row r="101" spans="1:7" hidden="1">
      <c r="A101" s="39"/>
      <c r="B101" s="40"/>
      <c r="C101" s="42"/>
      <c r="D101" s="43"/>
      <c r="E101" s="43"/>
      <c r="F101" s="85" t="e">
        <f t="shared" si="7"/>
        <v>#DIV/0!</v>
      </c>
      <c r="G101" s="44"/>
    </row>
    <row r="102" spans="1:7" hidden="1">
      <c r="A102" s="39"/>
      <c r="B102" s="90"/>
      <c r="C102" s="42"/>
      <c r="D102" s="43"/>
      <c r="E102" s="43"/>
      <c r="F102" s="85" t="e">
        <f t="shared" si="7"/>
        <v>#DIV/0!</v>
      </c>
      <c r="G102" s="44"/>
    </row>
    <row r="103" spans="1:7" hidden="1">
      <c r="A103" s="39"/>
      <c r="B103" s="90"/>
      <c r="C103" s="42"/>
      <c r="D103" s="43"/>
      <c r="E103" s="43"/>
      <c r="F103" s="85" t="e">
        <f t="shared" si="7"/>
        <v>#DIV/0!</v>
      </c>
      <c r="G103" s="44"/>
    </row>
    <row r="104" spans="1:7" ht="22.5">
      <c r="A104" s="207" t="s">
        <v>566</v>
      </c>
      <c r="B104" s="226" t="s">
        <v>567</v>
      </c>
      <c r="C104" s="42">
        <v>0</v>
      </c>
      <c r="D104" s="43">
        <v>442.4</v>
      </c>
      <c r="E104" s="43">
        <v>442.4</v>
      </c>
      <c r="F104" s="85">
        <f t="shared" si="7"/>
        <v>100</v>
      </c>
      <c r="G104" s="44"/>
    </row>
    <row r="105" spans="1:7">
      <c r="A105" s="39" t="s">
        <v>590</v>
      </c>
      <c r="B105" s="40" t="s">
        <v>378</v>
      </c>
      <c r="C105" s="42">
        <f>C106</f>
        <v>0</v>
      </c>
      <c r="D105" s="43">
        <f>D106</f>
        <v>2316.6</v>
      </c>
      <c r="E105" s="43">
        <f>E106+E107</f>
        <v>2316.6</v>
      </c>
      <c r="F105" s="85">
        <f t="shared" si="6"/>
        <v>100</v>
      </c>
      <c r="G105" s="44"/>
    </row>
    <row r="106" spans="1:7">
      <c r="A106" s="39" t="s">
        <v>591</v>
      </c>
      <c r="B106" s="40" t="s">
        <v>379</v>
      </c>
      <c r="C106" s="42">
        <v>0</v>
      </c>
      <c r="D106" s="43">
        <v>2316.6</v>
      </c>
      <c r="E106" s="43">
        <v>2316.6</v>
      </c>
      <c r="F106" s="85">
        <f t="shared" si="6"/>
        <v>100</v>
      </c>
      <c r="G106" s="44"/>
    </row>
    <row r="107" spans="1:7" ht="46.5" customHeight="1">
      <c r="A107" s="39" t="s">
        <v>587</v>
      </c>
      <c r="B107" s="40" t="s">
        <v>595</v>
      </c>
      <c r="C107" s="42">
        <v>0</v>
      </c>
      <c r="D107" s="43">
        <v>0</v>
      </c>
      <c r="E107" s="43">
        <v>0</v>
      </c>
      <c r="F107" s="85" t="e">
        <f t="shared" si="6"/>
        <v>#DIV/0!</v>
      </c>
      <c r="G107" s="44"/>
    </row>
    <row r="108" spans="1:7" ht="23.25">
      <c r="A108" s="39" t="s">
        <v>592</v>
      </c>
      <c r="B108" s="40" t="s">
        <v>380</v>
      </c>
      <c r="C108" s="42">
        <f t="shared" ref="C108:E109" si="8">C109</f>
        <v>1.3</v>
      </c>
      <c r="D108" s="43">
        <f t="shared" si="8"/>
        <v>1.3</v>
      </c>
      <c r="E108" s="43">
        <f t="shared" si="8"/>
        <v>1.3</v>
      </c>
      <c r="F108" s="85">
        <f t="shared" si="6"/>
        <v>100</v>
      </c>
      <c r="G108" s="44"/>
    </row>
    <row r="109" spans="1:7" ht="34.5">
      <c r="A109" s="39" t="s">
        <v>593</v>
      </c>
      <c r="B109" s="40" t="s">
        <v>381</v>
      </c>
      <c r="C109" s="42">
        <f t="shared" si="8"/>
        <v>1.3</v>
      </c>
      <c r="D109" s="43">
        <f t="shared" si="8"/>
        <v>1.3</v>
      </c>
      <c r="E109" s="43">
        <f t="shared" si="8"/>
        <v>1.3</v>
      </c>
      <c r="F109" s="85">
        <f t="shared" si="6"/>
        <v>100</v>
      </c>
      <c r="G109" s="44"/>
    </row>
    <row r="110" spans="1:7" ht="34.5">
      <c r="A110" s="39" t="s">
        <v>594</v>
      </c>
      <c r="B110" s="40" t="s">
        <v>382</v>
      </c>
      <c r="C110" s="42">
        <v>1.3</v>
      </c>
      <c r="D110" s="43">
        <v>1.3</v>
      </c>
      <c r="E110" s="43">
        <v>1.3</v>
      </c>
      <c r="F110" s="85">
        <f t="shared" si="6"/>
        <v>100</v>
      </c>
      <c r="G110" s="44"/>
    </row>
    <row r="111" spans="1:7" hidden="1">
      <c r="A111" s="39" t="s">
        <v>384</v>
      </c>
      <c r="B111" s="40" t="s">
        <v>383</v>
      </c>
      <c r="C111" s="42" t="s">
        <v>401</v>
      </c>
      <c r="D111" s="43">
        <f>D112</f>
        <v>0</v>
      </c>
      <c r="E111" s="43">
        <v>0</v>
      </c>
      <c r="F111" s="85" t="e">
        <f t="shared" si="6"/>
        <v>#DIV/0!</v>
      </c>
      <c r="G111" s="44"/>
    </row>
    <row r="112" spans="1:7" ht="23.25" hidden="1">
      <c r="A112" s="39" t="s">
        <v>386</v>
      </c>
      <c r="B112" s="40" t="s">
        <v>385</v>
      </c>
      <c r="C112" s="42" t="s">
        <v>401</v>
      </c>
      <c r="D112" s="43">
        <f>D113</f>
        <v>0</v>
      </c>
      <c r="E112" s="43">
        <v>0</v>
      </c>
      <c r="F112" s="85" t="e">
        <f t="shared" si="6"/>
        <v>#DIV/0!</v>
      </c>
      <c r="G112" s="44"/>
    </row>
    <row r="113" spans="1:7" ht="23.25" hidden="1">
      <c r="A113" s="39" t="s">
        <v>388</v>
      </c>
      <c r="B113" s="40" t="s">
        <v>387</v>
      </c>
      <c r="C113" s="42" t="s">
        <v>401</v>
      </c>
      <c r="D113" s="43">
        <v>0</v>
      </c>
      <c r="E113" s="43">
        <v>0</v>
      </c>
      <c r="F113" s="85" t="e">
        <f t="shared" si="6"/>
        <v>#DIV/0!</v>
      </c>
      <c r="G113" s="44"/>
    </row>
    <row r="114" spans="1:7" s="84" customFormat="1" ht="19.5" customHeight="1">
      <c r="A114" s="174" t="s">
        <v>515</v>
      </c>
      <c r="B114" s="176" t="s">
        <v>516</v>
      </c>
      <c r="C114" s="86">
        <f>C115+C117</f>
        <v>0</v>
      </c>
      <c r="D114" s="86">
        <f>D115+D117</f>
        <v>595.70000000000005</v>
      </c>
      <c r="E114" s="86">
        <f>E115</f>
        <v>595.70000000000005</v>
      </c>
      <c r="F114" s="86" t="e">
        <f>F115+F117</f>
        <v>#DIV/0!</v>
      </c>
      <c r="G114" s="83"/>
    </row>
    <row r="115" spans="1:7" ht="15.75" customHeight="1">
      <c r="A115" s="175" t="s">
        <v>517</v>
      </c>
      <c r="B115" s="177" t="s">
        <v>518</v>
      </c>
      <c r="C115" s="42">
        <f>C116</f>
        <v>0</v>
      </c>
      <c r="D115" s="43">
        <f>D116+D117</f>
        <v>595.70000000000005</v>
      </c>
      <c r="E115" s="43">
        <f>E116</f>
        <v>595.70000000000005</v>
      </c>
      <c r="F115" s="85">
        <f t="shared" si="6"/>
        <v>100</v>
      </c>
      <c r="G115" s="44"/>
    </row>
    <row r="116" spans="1:7" ht="22.5">
      <c r="A116" s="175" t="s">
        <v>531</v>
      </c>
      <c r="B116" s="177" t="s">
        <v>532</v>
      </c>
      <c r="C116" s="42"/>
      <c r="D116" s="43">
        <v>595.70000000000005</v>
      </c>
      <c r="E116" s="43">
        <v>595.70000000000005</v>
      </c>
      <c r="F116" s="85">
        <f t="shared" si="6"/>
        <v>100</v>
      </c>
      <c r="G116" s="44"/>
    </row>
    <row r="117" spans="1:7">
      <c r="A117" s="39" t="s">
        <v>521</v>
      </c>
      <c r="B117" s="40" t="s">
        <v>522</v>
      </c>
      <c r="C117" s="42"/>
      <c r="D117" s="43">
        <v>0</v>
      </c>
      <c r="E117" s="43">
        <v>0</v>
      </c>
      <c r="F117" s="85" t="e">
        <f t="shared" si="6"/>
        <v>#DIV/0!</v>
      </c>
      <c r="G117" s="44"/>
    </row>
    <row r="118" spans="1:7" s="84" customFormat="1" ht="34.5" hidden="1">
      <c r="A118" s="79" t="s">
        <v>390</v>
      </c>
      <c r="B118" s="80" t="s">
        <v>389</v>
      </c>
      <c r="C118" s="86" t="s">
        <v>401</v>
      </c>
      <c r="D118" s="81">
        <f>D119</f>
        <v>0</v>
      </c>
      <c r="E118" s="81">
        <f>E119</f>
        <v>0</v>
      </c>
      <c r="F118" s="82" t="e">
        <f t="shared" si="6"/>
        <v>#DIV/0!</v>
      </c>
      <c r="G118" s="83"/>
    </row>
    <row r="119" spans="1:7" ht="45.75" hidden="1">
      <c r="A119" s="39" t="s">
        <v>392</v>
      </c>
      <c r="B119" s="40" t="s">
        <v>391</v>
      </c>
      <c r="C119" s="42" t="s">
        <v>401</v>
      </c>
      <c r="D119" s="43"/>
      <c r="E119" s="43"/>
      <c r="F119" s="85" t="e">
        <f t="shared" si="6"/>
        <v>#DIV/0!</v>
      </c>
      <c r="G119" s="44"/>
    </row>
    <row r="120" spans="1:7" ht="45.75" hidden="1">
      <c r="A120" s="91" t="s">
        <v>394</v>
      </c>
      <c r="B120" s="92" t="s">
        <v>393</v>
      </c>
      <c r="C120" s="93" t="s">
        <v>401</v>
      </c>
      <c r="D120" s="94"/>
      <c r="E120" s="94"/>
      <c r="F120" s="85" t="e">
        <f t="shared" si="6"/>
        <v>#DIV/0!</v>
      </c>
      <c r="G120" s="44"/>
    </row>
    <row r="121" spans="1:7" s="84" customFormat="1" ht="15" customHeight="1">
      <c r="A121" s="241" t="s">
        <v>399</v>
      </c>
      <c r="B121" s="242"/>
      <c r="C121" s="95">
        <f>C91+C13</f>
        <v>21794.799999999999</v>
      </c>
      <c r="D121" s="95">
        <f>D91+D13</f>
        <v>27701.100000000002</v>
      </c>
      <c r="E121" s="95">
        <f>E91+E13</f>
        <v>29099.599999999999</v>
      </c>
      <c r="F121" s="96">
        <f>E121/D121*100</f>
        <v>105.04853597871563</v>
      </c>
      <c r="G121" s="97"/>
    </row>
    <row r="124" spans="1:7">
      <c r="D124" s="98" t="s">
        <v>396</v>
      </c>
    </row>
  </sheetData>
  <mergeCells count="11">
    <mergeCell ref="A121:B121"/>
    <mergeCell ref="C6:C8"/>
    <mergeCell ref="A6:A8"/>
    <mergeCell ref="C1:D1"/>
    <mergeCell ref="C2:D2"/>
    <mergeCell ref="B5:F5"/>
    <mergeCell ref="B6:B8"/>
    <mergeCell ref="D6:D8"/>
    <mergeCell ref="E6:E8"/>
    <mergeCell ref="F6:F8"/>
    <mergeCell ref="A3:F3"/>
  </mergeCells>
  <pageMargins left="0.70866141732283472" right="0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21"/>
  <sheetViews>
    <sheetView workbookViewId="0">
      <selection activeCell="H102" sqref="H102"/>
    </sheetView>
  </sheetViews>
  <sheetFormatPr defaultColWidth="9" defaultRowHeight="15"/>
  <cols>
    <col min="1" max="1" width="9" style="41"/>
    <col min="2" max="2" width="13.42578125" style="41" customWidth="1"/>
    <col min="3" max="4" width="9" style="41"/>
    <col min="5" max="5" width="49.28515625" style="41" customWidth="1"/>
    <col min="6" max="8" width="10.140625" style="98" customWidth="1"/>
    <col min="9" max="9" width="13.28515625" style="98" customWidth="1"/>
    <col min="10" max="10" width="2.7109375" style="41" hidden="1" customWidth="1"/>
    <col min="11" max="11" width="2.28515625" style="41" hidden="1" customWidth="1"/>
    <col min="12" max="12" width="9" style="41" hidden="1" customWidth="1"/>
    <col min="13" max="16384" width="9" style="41"/>
  </cols>
  <sheetData>
    <row r="1" spans="1:12" ht="22.7" customHeight="1">
      <c r="E1" s="50"/>
      <c r="F1" s="248"/>
      <c r="G1" s="248"/>
      <c r="H1" s="51" t="s">
        <v>452</v>
      </c>
      <c r="I1" s="51"/>
      <c r="J1" s="52"/>
      <c r="K1" s="53"/>
      <c r="L1" s="53"/>
    </row>
    <row r="2" spans="1:12" ht="15.95" customHeight="1">
      <c r="E2" s="50"/>
      <c r="F2" s="249"/>
      <c r="G2" s="249"/>
      <c r="H2" s="54"/>
      <c r="I2" s="55"/>
      <c r="J2" s="52"/>
      <c r="K2" s="53"/>
      <c r="L2" s="53"/>
    </row>
    <row r="3" spans="1:12" ht="62.25" customHeight="1">
      <c r="A3" s="260" t="s">
        <v>609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</row>
    <row r="4" spans="1:12" ht="14.1" customHeight="1">
      <c r="E4" s="50"/>
      <c r="F4" s="56"/>
      <c r="G4" s="57"/>
      <c r="H4" s="54"/>
      <c r="I4" s="58"/>
      <c r="J4" s="52"/>
      <c r="K4" s="53"/>
      <c r="L4" s="53"/>
    </row>
    <row r="5" spans="1:12" ht="4.5" customHeight="1">
      <c r="E5" s="250"/>
      <c r="F5" s="251"/>
      <c r="G5" s="251"/>
      <c r="H5" s="251"/>
      <c r="I5" s="251"/>
      <c r="J5" s="59"/>
      <c r="K5" s="53"/>
      <c r="L5" s="53"/>
    </row>
    <row r="6" spans="1:12" ht="12.6" customHeight="1">
      <c r="A6" s="257" t="s">
        <v>453</v>
      </c>
      <c r="B6" s="257" t="s">
        <v>454</v>
      </c>
      <c r="C6" s="257" t="s">
        <v>455</v>
      </c>
      <c r="D6" s="257" t="s">
        <v>456</v>
      </c>
      <c r="E6" s="262" t="s">
        <v>0</v>
      </c>
      <c r="F6" s="265" t="s">
        <v>1</v>
      </c>
      <c r="G6" s="268" t="s">
        <v>2</v>
      </c>
      <c r="H6" s="271" t="s">
        <v>150</v>
      </c>
      <c r="I6" s="274" t="s">
        <v>397</v>
      </c>
      <c r="J6" s="60"/>
    </row>
    <row r="7" spans="1:12" ht="12" customHeight="1">
      <c r="A7" s="258"/>
      <c r="B7" s="258"/>
      <c r="C7" s="258"/>
      <c r="D7" s="258"/>
      <c r="E7" s="263"/>
      <c r="F7" s="266"/>
      <c r="G7" s="269"/>
      <c r="H7" s="272"/>
      <c r="I7" s="275"/>
      <c r="J7" s="44"/>
    </row>
    <row r="8" spans="1:12" ht="14.25" customHeight="1">
      <c r="A8" s="258"/>
      <c r="B8" s="258"/>
      <c r="C8" s="258"/>
      <c r="D8" s="258"/>
      <c r="E8" s="263"/>
      <c r="F8" s="266"/>
      <c r="G8" s="269"/>
      <c r="H8" s="272"/>
      <c r="I8" s="275"/>
      <c r="J8" s="44"/>
    </row>
    <row r="9" spans="1:12" ht="14.25" customHeight="1" thickBot="1">
      <c r="A9" s="258"/>
      <c r="B9" s="258"/>
      <c r="C9" s="258"/>
      <c r="D9" s="258"/>
      <c r="E9" s="264"/>
      <c r="F9" s="267"/>
      <c r="G9" s="270"/>
      <c r="H9" s="273"/>
      <c r="I9" s="276"/>
      <c r="J9" s="44"/>
    </row>
    <row r="10" spans="1:12" ht="17.25" hidden="1" customHeight="1">
      <c r="A10" s="259"/>
      <c r="B10" s="259"/>
      <c r="C10" s="259"/>
      <c r="D10" s="259"/>
      <c r="E10" s="170" t="s">
        <v>234</v>
      </c>
      <c r="F10" s="68"/>
      <c r="G10" s="69"/>
      <c r="H10" s="69"/>
      <c r="I10" s="70"/>
      <c r="J10" s="44"/>
    </row>
    <row r="11" spans="1:12" ht="15" hidden="1" customHeight="1">
      <c r="E11" s="72" t="s">
        <v>236</v>
      </c>
      <c r="F11" s="73"/>
      <c r="G11" s="74"/>
      <c r="H11" s="74"/>
      <c r="I11" s="75"/>
      <c r="J11" s="44"/>
    </row>
    <row r="12" spans="1:12" ht="14.45" hidden="1" customHeight="1">
      <c r="E12" s="40" t="s">
        <v>237</v>
      </c>
      <c r="F12" s="76"/>
      <c r="G12" s="77">
        <v>760994</v>
      </c>
      <c r="H12" s="77">
        <v>831488.92</v>
      </c>
      <c r="I12" s="78">
        <v>760.64</v>
      </c>
      <c r="J12" s="44"/>
    </row>
    <row r="13" spans="1:12" s="84" customFormat="1">
      <c r="A13" s="168" t="s">
        <v>3</v>
      </c>
      <c r="B13" s="168" t="s">
        <v>4</v>
      </c>
      <c r="C13" s="168" t="s">
        <v>457</v>
      </c>
      <c r="D13" s="168" t="s">
        <v>3</v>
      </c>
      <c r="E13" s="80" t="s">
        <v>239</v>
      </c>
      <c r="F13" s="81">
        <f>F14+F22+F34+F47+F60+F77+F83+F69+F86</f>
        <v>13381.5</v>
      </c>
      <c r="G13" s="81">
        <f>G14+G22+G34+G47+G60+G77+G83+G69+G86</f>
        <v>15933.099999999999</v>
      </c>
      <c r="H13" s="81">
        <f>H14+H22+H34+H47+H60+H77+H83+H69+H86+H89</f>
        <v>17331.599999999999</v>
      </c>
      <c r="I13" s="82">
        <f t="shared" ref="I13:I19" si="0">H13/G13*100</f>
        <v>108.77732519095468</v>
      </c>
      <c r="J13" s="83"/>
    </row>
    <row r="14" spans="1:12" s="84" customFormat="1" ht="34.5">
      <c r="A14" s="169" t="s">
        <v>3</v>
      </c>
      <c r="B14" s="169" t="s">
        <v>461</v>
      </c>
      <c r="C14" s="169" t="s">
        <v>457</v>
      </c>
      <c r="D14" s="169" t="s">
        <v>3</v>
      </c>
      <c r="E14" s="80" t="s">
        <v>240</v>
      </c>
      <c r="F14" s="81">
        <f>F15</f>
        <v>1059.9000000000001</v>
      </c>
      <c r="G14" s="81">
        <f>G15</f>
        <v>1139.9000000000001</v>
      </c>
      <c r="H14" s="81">
        <f>H15</f>
        <v>1224.6999999999998</v>
      </c>
      <c r="I14" s="82">
        <f t="shared" si="0"/>
        <v>107.4392490569348</v>
      </c>
      <c r="J14" s="83"/>
    </row>
    <row r="15" spans="1:12" ht="23.25">
      <c r="A15" s="168" t="s">
        <v>3</v>
      </c>
      <c r="B15" s="168" t="s">
        <v>462</v>
      </c>
      <c r="C15" s="168" t="s">
        <v>457</v>
      </c>
      <c r="D15" s="168" t="s">
        <v>460</v>
      </c>
      <c r="E15" s="40" t="s">
        <v>242</v>
      </c>
      <c r="F15" s="43">
        <f>F16+F17+F18+F19</f>
        <v>1059.9000000000001</v>
      </c>
      <c r="G15" s="43">
        <f>G16+G17+G18+G19</f>
        <v>1139.9000000000001</v>
      </c>
      <c r="H15" s="43">
        <f>H16+H17+H18+H19</f>
        <v>1224.6999999999998</v>
      </c>
      <c r="I15" s="85">
        <f t="shared" si="0"/>
        <v>107.4392490569348</v>
      </c>
      <c r="J15" s="44"/>
    </row>
    <row r="16" spans="1:12" ht="44.45" customHeight="1">
      <c r="E16" s="40" t="s">
        <v>244</v>
      </c>
      <c r="F16" s="42">
        <v>479.2</v>
      </c>
      <c r="G16" s="43">
        <v>559.20000000000005</v>
      </c>
      <c r="H16" s="43">
        <v>613.9</v>
      </c>
      <c r="I16" s="85">
        <f t="shared" si="0"/>
        <v>109.78183118741059</v>
      </c>
      <c r="J16" s="44"/>
    </row>
    <row r="17" spans="1:10" ht="72.75" customHeight="1">
      <c r="E17" s="40" t="s">
        <v>247</v>
      </c>
      <c r="F17" s="42">
        <v>2.7</v>
      </c>
      <c r="G17" s="43">
        <v>2.7</v>
      </c>
      <c r="H17" s="43">
        <v>3.3</v>
      </c>
      <c r="I17" s="85">
        <f t="shared" si="0"/>
        <v>122.22222222222221</v>
      </c>
      <c r="J17" s="44"/>
    </row>
    <row r="18" spans="1:10" ht="59.25" customHeight="1">
      <c r="E18" s="40" t="s">
        <v>249</v>
      </c>
      <c r="F18" s="42">
        <v>638.1</v>
      </c>
      <c r="G18" s="43">
        <v>638.1</v>
      </c>
      <c r="H18" s="43">
        <v>677.9</v>
      </c>
      <c r="I18" s="85">
        <f t="shared" si="0"/>
        <v>106.237266886068</v>
      </c>
      <c r="J18" s="44"/>
    </row>
    <row r="19" spans="1:10" ht="46.9" customHeight="1">
      <c r="E19" s="40" t="s">
        <v>251</v>
      </c>
      <c r="F19" s="42">
        <v>-60.1</v>
      </c>
      <c r="G19" s="43">
        <v>-60.1</v>
      </c>
      <c r="H19" s="43">
        <v>-70.400000000000006</v>
      </c>
      <c r="I19" s="85">
        <f t="shared" si="0"/>
        <v>117.13810316139768</v>
      </c>
      <c r="J19" s="44"/>
    </row>
    <row r="20" spans="1:10" ht="14.45" hidden="1" customHeight="1">
      <c r="E20" s="40" t="s">
        <v>253</v>
      </c>
      <c r="F20" s="42"/>
      <c r="G20" s="43"/>
      <c r="H20" s="43"/>
      <c r="I20" s="85"/>
      <c r="J20" s="44"/>
    </row>
    <row r="21" spans="1:10" ht="14.45" hidden="1" customHeight="1">
      <c r="E21" s="40" t="s">
        <v>239</v>
      </c>
      <c r="F21" s="42"/>
      <c r="G21" s="43"/>
      <c r="H21" s="43"/>
      <c r="I21" s="85"/>
      <c r="J21" s="44"/>
    </row>
    <row r="22" spans="1:10" s="84" customFormat="1">
      <c r="A22" s="169" t="s">
        <v>3</v>
      </c>
      <c r="B22" s="169" t="s">
        <v>458</v>
      </c>
      <c r="C22" s="169" t="s">
        <v>457</v>
      </c>
      <c r="D22" s="169" t="s">
        <v>3</v>
      </c>
      <c r="E22" s="80" t="s">
        <v>256</v>
      </c>
      <c r="F22" s="81">
        <f>F23</f>
        <v>8144</v>
      </c>
      <c r="G22" s="81">
        <f>G23</f>
        <v>8563.7999999999993</v>
      </c>
      <c r="H22" s="81">
        <f>H23</f>
        <v>9257.4</v>
      </c>
      <c r="I22" s="82">
        <f>H22/G22*100</f>
        <v>108.09920829538288</v>
      </c>
      <c r="J22" s="83"/>
    </row>
    <row r="23" spans="1:10">
      <c r="A23" s="168" t="s">
        <v>3</v>
      </c>
      <c r="B23" s="168" t="s">
        <v>459</v>
      </c>
      <c r="C23" s="168" t="s">
        <v>457</v>
      </c>
      <c r="D23" s="168" t="s">
        <v>460</v>
      </c>
      <c r="E23" s="40" t="s">
        <v>258</v>
      </c>
      <c r="F23" s="43">
        <v>8144</v>
      </c>
      <c r="G23" s="43">
        <v>8563.7999999999993</v>
      </c>
      <c r="H23" s="43">
        <v>9257.4</v>
      </c>
      <c r="I23" s="85">
        <f>H23/G23*100</f>
        <v>108.09920829538288</v>
      </c>
      <c r="J23" s="44"/>
    </row>
    <row r="24" spans="1:10" ht="57" hidden="1">
      <c r="E24" s="40" t="s">
        <v>260</v>
      </c>
      <c r="F24" s="42">
        <v>6430.9</v>
      </c>
      <c r="G24" s="43">
        <v>6430.9</v>
      </c>
      <c r="H24" s="43">
        <v>3306.3</v>
      </c>
      <c r="I24" s="85">
        <f>H24/G24*100</f>
        <v>51.412710507082991</v>
      </c>
      <c r="J24" s="44"/>
    </row>
    <row r="25" spans="1:10" ht="81.75" hidden="1" customHeight="1">
      <c r="E25" s="40" t="s">
        <v>262</v>
      </c>
      <c r="F25" s="42"/>
      <c r="G25" s="43">
        <v>5628803.04</v>
      </c>
      <c r="H25" s="43">
        <v>5867919.6600000001</v>
      </c>
      <c r="I25" s="85" t="s">
        <v>246</v>
      </c>
      <c r="J25" s="44"/>
    </row>
    <row r="26" spans="1:10" ht="72" hidden="1" customHeight="1">
      <c r="E26" s="40" t="s">
        <v>264</v>
      </c>
      <c r="F26" s="42"/>
      <c r="G26" s="43" t="s">
        <v>246</v>
      </c>
      <c r="H26" s="43">
        <v>519.75</v>
      </c>
      <c r="I26" s="85" t="s">
        <v>246</v>
      </c>
      <c r="J26" s="44"/>
    </row>
    <row r="27" spans="1:10" ht="72.599999999999994" hidden="1" customHeight="1">
      <c r="E27" s="40" t="s">
        <v>266</v>
      </c>
      <c r="F27" s="42"/>
      <c r="G27" s="43" t="s">
        <v>246</v>
      </c>
      <c r="H27" s="43">
        <v>3830.42</v>
      </c>
      <c r="I27" s="85" t="e">
        <f>H27/G27*100</f>
        <v>#VALUE!</v>
      </c>
      <c r="J27" s="44"/>
    </row>
    <row r="28" spans="1:10" ht="90.75" hidden="1">
      <c r="E28" s="40" t="s">
        <v>268</v>
      </c>
      <c r="F28" s="42">
        <v>121.4</v>
      </c>
      <c r="G28" s="43">
        <v>118.1</v>
      </c>
      <c r="H28" s="43">
        <v>108.1</v>
      </c>
      <c r="I28" s="85">
        <f>H28/G28*100</f>
        <v>91.532599491955963</v>
      </c>
      <c r="J28" s="44"/>
    </row>
    <row r="29" spans="1:10" ht="82.9" hidden="1" customHeight="1">
      <c r="E29" s="40" t="s">
        <v>270</v>
      </c>
      <c r="F29" s="42"/>
      <c r="G29" s="43" t="s">
        <v>246</v>
      </c>
      <c r="H29" s="43">
        <v>4003.91</v>
      </c>
      <c r="I29" s="85" t="s">
        <v>246</v>
      </c>
      <c r="J29" s="44"/>
    </row>
    <row r="30" spans="1:10" ht="93" hidden="1" customHeight="1">
      <c r="E30" s="40" t="s">
        <v>272</v>
      </c>
      <c r="F30" s="42"/>
      <c r="G30" s="43" t="s">
        <v>246</v>
      </c>
      <c r="H30" s="43">
        <v>447.79</v>
      </c>
      <c r="I30" s="85" t="e">
        <f>H30/G30*100</f>
        <v>#VALUE!</v>
      </c>
      <c r="J30" s="44"/>
    </row>
    <row r="31" spans="1:10" ht="34.5" hidden="1">
      <c r="E31" s="40" t="s">
        <v>274</v>
      </c>
      <c r="F31" s="42">
        <v>28.14</v>
      </c>
      <c r="G31" s="43">
        <v>6.7</v>
      </c>
      <c r="H31" s="43">
        <v>8.6999999999999993</v>
      </c>
      <c r="I31" s="85">
        <f>H31/G31*100</f>
        <v>129.85074626865668</v>
      </c>
      <c r="J31" s="44"/>
    </row>
    <row r="32" spans="1:10" ht="42" hidden="1" customHeight="1">
      <c r="E32" s="40" t="s">
        <v>276</v>
      </c>
      <c r="F32" s="42"/>
      <c r="G32" s="43" t="s">
        <v>246</v>
      </c>
      <c r="H32" s="43">
        <v>271.27</v>
      </c>
      <c r="I32" s="85" t="s">
        <v>246</v>
      </c>
      <c r="J32" s="44"/>
    </row>
    <row r="33" spans="1:10" ht="52.15" hidden="1" customHeight="1">
      <c r="E33" s="40" t="s">
        <v>277</v>
      </c>
      <c r="F33" s="42"/>
      <c r="G33" s="43" t="s">
        <v>246</v>
      </c>
      <c r="H33" s="43">
        <v>500</v>
      </c>
      <c r="I33" s="85" t="e">
        <f>H33/G33*100</f>
        <v>#VALUE!</v>
      </c>
      <c r="J33" s="44"/>
    </row>
    <row r="34" spans="1:10" s="84" customFormat="1">
      <c r="A34" s="169" t="s">
        <v>3</v>
      </c>
      <c r="B34" s="169" t="s">
        <v>463</v>
      </c>
      <c r="C34" s="169" t="s">
        <v>457</v>
      </c>
      <c r="D34" s="169" t="s">
        <v>3</v>
      </c>
      <c r="E34" s="80" t="s">
        <v>279</v>
      </c>
      <c r="F34" s="81">
        <f>F35+F38</f>
        <v>2297.6999999999998</v>
      </c>
      <c r="G34" s="81">
        <f>G35+G38</f>
        <v>2697.7</v>
      </c>
      <c r="H34" s="81">
        <f>H35+H38</f>
        <v>2939.9</v>
      </c>
      <c r="I34" s="82">
        <f>H34/G34*100</f>
        <v>108.97801831189533</v>
      </c>
      <c r="J34" s="83"/>
    </row>
    <row r="35" spans="1:10">
      <c r="A35" s="168" t="s">
        <v>3</v>
      </c>
      <c r="B35" s="168" t="s">
        <v>464</v>
      </c>
      <c r="C35" s="168" t="s">
        <v>457</v>
      </c>
      <c r="D35" s="168" t="s">
        <v>460</v>
      </c>
      <c r="E35" s="40" t="s">
        <v>281</v>
      </c>
      <c r="F35" s="42">
        <v>947.9</v>
      </c>
      <c r="G35" s="43">
        <v>1147.9000000000001</v>
      </c>
      <c r="H35" s="43">
        <v>1278.9000000000001</v>
      </c>
      <c r="I35" s="85">
        <f>H35/G35*100</f>
        <v>111.41214391497518</v>
      </c>
      <c r="J35" s="44"/>
    </row>
    <row r="36" spans="1:10" ht="34.5" hidden="1">
      <c r="E36" s="40" t="s">
        <v>283</v>
      </c>
      <c r="F36" s="42">
        <v>1076.9000000000001</v>
      </c>
      <c r="G36" s="43">
        <v>796.9</v>
      </c>
      <c r="H36" s="43">
        <v>807.1</v>
      </c>
      <c r="I36" s="85">
        <f>H36/G36*100</f>
        <v>101.27995984439704</v>
      </c>
      <c r="J36" s="44"/>
    </row>
    <row r="37" spans="1:10" ht="37.15" hidden="1" customHeight="1">
      <c r="E37" s="40" t="s">
        <v>285</v>
      </c>
      <c r="F37" s="42"/>
      <c r="G37" s="43" t="s">
        <v>246</v>
      </c>
      <c r="H37" s="43">
        <v>5912.15</v>
      </c>
      <c r="I37" s="85" t="s">
        <v>246</v>
      </c>
      <c r="J37" s="44"/>
    </row>
    <row r="38" spans="1:10">
      <c r="A38" s="168" t="s">
        <v>3</v>
      </c>
      <c r="B38" s="168" t="s">
        <v>465</v>
      </c>
      <c r="C38" s="168" t="s">
        <v>457</v>
      </c>
      <c r="D38" s="168" t="s">
        <v>460</v>
      </c>
      <c r="E38" s="40" t="s">
        <v>287</v>
      </c>
      <c r="F38" s="43">
        <f>F39+F43</f>
        <v>1349.8</v>
      </c>
      <c r="G38" s="43">
        <f>G39+G43</f>
        <v>1549.8</v>
      </c>
      <c r="H38" s="43">
        <f>H39+H43</f>
        <v>1661</v>
      </c>
      <c r="I38" s="85">
        <f>H38/G38*100</f>
        <v>107.17511937024133</v>
      </c>
      <c r="J38" s="44"/>
    </row>
    <row r="39" spans="1:10">
      <c r="E39" s="40" t="s">
        <v>289</v>
      </c>
      <c r="F39" s="42">
        <f>F40</f>
        <v>1135.5</v>
      </c>
      <c r="G39" s="43">
        <f>G40</f>
        <v>1335.5</v>
      </c>
      <c r="H39" s="43">
        <f>H40</f>
        <v>1401.6</v>
      </c>
      <c r="I39" s="85">
        <f>H39/G39*100</f>
        <v>104.94945713216023</v>
      </c>
      <c r="J39" s="44"/>
    </row>
    <row r="40" spans="1:10" ht="23.25">
      <c r="E40" s="40" t="s">
        <v>291</v>
      </c>
      <c r="F40" s="42">
        <v>1135.5</v>
      </c>
      <c r="G40" s="43">
        <v>1335.5</v>
      </c>
      <c r="H40" s="43">
        <v>1401.6</v>
      </c>
      <c r="I40" s="85">
        <f>H40/G40*100</f>
        <v>104.94945713216023</v>
      </c>
      <c r="J40" s="44"/>
    </row>
    <row r="41" spans="1:10" ht="31.9" hidden="1" customHeight="1">
      <c r="E41" s="40" t="s">
        <v>293</v>
      </c>
      <c r="F41" s="42"/>
      <c r="G41" s="43" t="s">
        <v>246</v>
      </c>
      <c r="H41" s="43"/>
      <c r="I41" s="85" t="s">
        <v>246</v>
      </c>
      <c r="J41" s="44"/>
    </row>
    <row r="42" spans="1:10" ht="42" hidden="1" customHeight="1">
      <c r="E42" s="40" t="s">
        <v>295</v>
      </c>
      <c r="F42" s="42"/>
      <c r="G42" s="43" t="s">
        <v>246</v>
      </c>
      <c r="H42" s="43"/>
      <c r="I42" s="85" t="s">
        <v>246</v>
      </c>
      <c r="J42" s="44"/>
    </row>
    <row r="43" spans="1:10">
      <c r="E43" s="40" t="s">
        <v>297</v>
      </c>
      <c r="F43" s="42">
        <f>F44</f>
        <v>214.3</v>
      </c>
      <c r="G43" s="43">
        <f>G44</f>
        <v>214.3</v>
      </c>
      <c r="H43" s="43">
        <f>H44</f>
        <v>259.39999999999998</v>
      </c>
      <c r="I43" s="85">
        <f>H43/G43*100</f>
        <v>121.04526364909005</v>
      </c>
      <c r="J43" s="44"/>
    </row>
    <row r="44" spans="1:10" ht="34.5">
      <c r="E44" s="40" t="s">
        <v>299</v>
      </c>
      <c r="F44" s="42">
        <v>214.3</v>
      </c>
      <c r="G44" s="43">
        <v>214.3</v>
      </c>
      <c r="H44" s="43">
        <v>259.39999999999998</v>
      </c>
      <c r="I44" s="85">
        <f>H44/G44*100</f>
        <v>121.04526364909005</v>
      </c>
      <c r="J44" s="44"/>
    </row>
    <row r="45" spans="1:10" ht="14.45" hidden="1" customHeight="1">
      <c r="E45" s="40">
        <v>980</v>
      </c>
      <c r="F45" s="42"/>
      <c r="G45" s="43"/>
      <c r="H45" s="43"/>
      <c r="I45" s="85"/>
      <c r="J45" s="44"/>
    </row>
    <row r="46" spans="1:10" ht="14.45" hidden="1" customHeight="1">
      <c r="E46" s="40" t="s">
        <v>239</v>
      </c>
      <c r="F46" s="42"/>
      <c r="G46" s="43"/>
      <c r="H46" s="43"/>
      <c r="I46" s="85"/>
      <c r="J46" s="44"/>
    </row>
    <row r="47" spans="1:10" s="84" customFormat="1" ht="34.5">
      <c r="A47" s="169" t="s">
        <v>3</v>
      </c>
      <c r="B47" s="169" t="s">
        <v>466</v>
      </c>
      <c r="C47" s="169" t="s">
        <v>457</v>
      </c>
      <c r="D47" s="169" t="s">
        <v>3</v>
      </c>
      <c r="E47" s="80" t="s">
        <v>303</v>
      </c>
      <c r="F47" s="81">
        <f>F48+F53+F57</f>
        <v>1374.7</v>
      </c>
      <c r="G47" s="81">
        <f>G48+G53+G57+G56</f>
        <v>1372.7</v>
      </c>
      <c r="H47" s="81">
        <f>H48+H53+H57</f>
        <v>1489.3</v>
      </c>
      <c r="I47" s="82">
        <f t="shared" ref="I47:I117" si="1">H47/G47*100</f>
        <v>108.49420849420848</v>
      </c>
      <c r="J47" s="83"/>
    </row>
    <row r="48" spans="1:10" ht="68.25">
      <c r="A48" s="168" t="s">
        <v>3</v>
      </c>
      <c r="B48" s="168" t="s">
        <v>467</v>
      </c>
      <c r="C48" s="168" t="s">
        <v>457</v>
      </c>
      <c r="D48" s="168" t="s">
        <v>468</v>
      </c>
      <c r="E48" s="40" t="s">
        <v>305</v>
      </c>
      <c r="F48" s="43">
        <f>F49+F51</f>
        <v>1189.9000000000001</v>
      </c>
      <c r="G48" s="43">
        <f>G49+G51</f>
        <v>1198.4000000000001</v>
      </c>
      <c r="H48" s="43">
        <f>H49+H51</f>
        <v>1315</v>
      </c>
      <c r="I48" s="85">
        <f t="shared" si="1"/>
        <v>109.72963951935914</v>
      </c>
      <c r="J48" s="44"/>
    </row>
    <row r="49" spans="1:10" ht="57">
      <c r="E49" s="40" t="s">
        <v>307</v>
      </c>
      <c r="F49" s="42">
        <f>F50</f>
        <v>625</v>
      </c>
      <c r="G49" s="43">
        <f>G50</f>
        <v>825</v>
      </c>
      <c r="H49" s="43">
        <f>H50</f>
        <v>869.7</v>
      </c>
      <c r="I49" s="85">
        <f t="shared" si="1"/>
        <v>105.41818181818184</v>
      </c>
      <c r="J49" s="44"/>
    </row>
    <row r="50" spans="1:10" ht="68.25">
      <c r="E50" s="40" t="s">
        <v>309</v>
      </c>
      <c r="F50" s="42">
        <v>625</v>
      </c>
      <c r="G50" s="43">
        <v>825</v>
      </c>
      <c r="H50" s="43">
        <v>869.7</v>
      </c>
      <c r="I50" s="85">
        <f t="shared" si="1"/>
        <v>105.41818181818184</v>
      </c>
      <c r="J50" s="44"/>
    </row>
    <row r="51" spans="1:10" ht="68.25">
      <c r="E51" s="40" t="s">
        <v>311</v>
      </c>
      <c r="F51" s="42">
        <f>F52</f>
        <v>564.9</v>
      </c>
      <c r="G51" s="43">
        <f>G52</f>
        <v>373.4</v>
      </c>
      <c r="H51" s="43">
        <f>H52</f>
        <v>445.3</v>
      </c>
      <c r="I51" s="85">
        <f t="shared" si="1"/>
        <v>119.25549009105518</v>
      </c>
      <c r="J51" s="44"/>
    </row>
    <row r="52" spans="1:10" ht="48" customHeight="1">
      <c r="E52" s="40" t="s">
        <v>313</v>
      </c>
      <c r="F52" s="42">
        <v>564.9</v>
      </c>
      <c r="G52" s="43">
        <v>373.4</v>
      </c>
      <c r="H52" s="43">
        <v>445.3</v>
      </c>
      <c r="I52" s="85">
        <f t="shared" si="1"/>
        <v>119.25549009105518</v>
      </c>
      <c r="J52" s="44"/>
    </row>
    <row r="53" spans="1:10" ht="21.6" hidden="1" customHeight="1">
      <c r="E53" s="40" t="s">
        <v>315</v>
      </c>
      <c r="F53" s="42" t="s">
        <v>401</v>
      </c>
      <c r="G53" s="43">
        <f>G54</f>
        <v>0</v>
      </c>
      <c r="H53" s="43">
        <v>0</v>
      </c>
      <c r="I53" s="85" t="e">
        <f t="shared" si="1"/>
        <v>#DIV/0!</v>
      </c>
      <c r="J53" s="44"/>
    </row>
    <row r="54" spans="1:10" ht="31.9" hidden="1" customHeight="1">
      <c r="E54" s="40" t="s">
        <v>317</v>
      </c>
      <c r="F54" s="42" t="s">
        <v>401</v>
      </c>
      <c r="G54" s="43">
        <f>G55</f>
        <v>0</v>
      </c>
      <c r="H54" s="43">
        <v>0</v>
      </c>
      <c r="I54" s="85" t="e">
        <f t="shared" si="1"/>
        <v>#DIV/0!</v>
      </c>
      <c r="J54" s="44"/>
    </row>
    <row r="55" spans="1:10" ht="31.9" hidden="1" customHeight="1">
      <c r="E55" s="40" t="s">
        <v>319</v>
      </c>
      <c r="F55" s="42" t="s">
        <v>401</v>
      </c>
      <c r="G55" s="43">
        <v>0</v>
      </c>
      <c r="H55" s="43">
        <v>0</v>
      </c>
      <c r="I55" s="85" t="e">
        <f t="shared" si="1"/>
        <v>#DIV/0!</v>
      </c>
      <c r="J55" s="44"/>
    </row>
    <row r="56" spans="1:10" ht="45" hidden="1">
      <c r="A56" s="168" t="s">
        <v>3</v>
      </c>
      <c r="B56" s="168" t="s">
        <v>469</v>
      </c>
      <c r="C56" s="168" t="s">
        <v>457</v>
      </c>
      <c r="D56" s="168" t="s">
        <v>468</v>
      </c>
      <c r="E56" s="104" t="s">
        <v>429</v>
      </c>
      <c r="F56" s="103">
        <v>0</v>
      </c>
      <c r="G56" s="43">
        <v>0</v>
      </c>
      <c r="H56" s="43">
        <v>0</v>
      </c>
      <c r="I56" s="85" t="e">
        <f t="shared" si="1"/>
        <v>#DIV/0!</v>
      </c>
      <c r="J56" s="44"/>
    </row>
    <row r="57" spans="1:10" ht="68.25">
      <c r="A57" s="168" t="s">
        <v>3</v>
      </c>
      <c r="B57" s="168" t="s">
        <v>470</v>
      </c>
      <c r="C57" s="168" t="s">
        <v>457</v>
      </c>
      <c r="D57" s="168" t="s">
        <v>468</v>
      </c>
      <c r="E57" s="40" t="s">
        <v>321</v>
      </c>
      <c r="F57" s="42">
        <v>184.8</v>
      </c>
      <c r="G57" s="43">
        <v>174.3</v>
      </c>
      <c r="H57" s="43">
        <v>174.3</v>
      </c>
      <c r="I57" s="85">
        <f t="shared" si="1"/>
        <v>100</v>
      </c>
      <c r="J57" s="44"/>
    </row>
    <row r="58" spans="1:10" ht="68.25" hidden="1">
      <c r="E58" s="40" t="s">
        <v>323</v>
      </c>
      <c r="F58" s="42" t="s">
        <v>400</v>
      </c>
      <c r="G58" s="43">
        <f>G59</f>
        <v>139.80000000000001</v>
      </c>
      <c r="H58" s="43">
        <f>H59</f>
        <v>139.80000000000001</v>
      </c>
      <c r="I58" s="85">
        <f t="shared" si="1"/>
        <v>100</v>
      </c>
      <c r="J58" s="44"/>
    </row>
    <row r="59" spans="1:10" ht="68.25" hidden="1">
      <c r="E59" s="40" t="s">
        <v>325</v>
      </c>
      <c r="F59" s="42" t="s">
        <v>400</v>
      </c>
      <c r="G59" s="43">
        <v>139.80000000000001</v>
      </c>
      <c r="H59" s="43">
        <v>139.80000000000001</v>
      </c>
      <c r="I59" s="85">
        <f t="shared" si="1"/>
        <v>100</v>
      </c>
      <c r="J59" s="44"/>
    </row>
    <row r="60" spans="1:10" s="84" customFormat="1" ht="23.25">
      <c r="A60" s="169" t="s">
        <v>3</v>
      </c>
      <c r="B60" s="169" t="s">
        <v>471</v>
      </c>
      <c r="C60" s="169" t="s">
        <v>457</v>
      </c>
      <c r="D60" s="169" t="s">
        <v>3</v>
      </c>
      <c r="E60" s="80" t="s">
        <v>327</v>
      </c>
      <c r="F60" s="81">
        <f>F61+F64</f>
        <v>418.2</v>
      </c>
      <c r="G60" s="81">
        <f>G61+G64</f>
        <v>418.2</v>
      </c>
      <c r="H60" s="81">
        <f>H61+H64</f>
        <v>438.8</v>
      </c>
      <c r="I60" s="82">
        <f t="shared" si="1"/>
        <v>104.92587278813966</v>
      </c>
      <c r="J60" s="83"/>
    </row>
    <row r="61" spans="1:10">
      <c r="A61" s="168" t="s">
        <v>3</v>
      </c>
      <c r="B61" s="168" t="s">
        <v>472</v>
      </c>
      <c r="C61" s="168" t="s">
        <v>457</v>
      </c>
      <c r="D61" s="168" t="s">
        <v>473</v>
      </c>
      <c r="E61" s="40" t="s">
        <v>329</v>
      </c>
      <c r="F61" s="42">
        <v>200</v>
      </c>
      <c r="G61" s="43">
        <v>200</v>
      </c>
      <c r="H61" s="43">
        <v>202.3</v>
      </c>
      <c r="I61" s="85">
        <f t="shared" si="1"/>
        <v>101.15</v>
      </c>
      <c r="J61" s="44"/>
    </row>
    <row r="62" spans="1:10" hidden="1">
      <c r="E62" s="40" t="s">
        <v>331</v>
      </c>
      <c r="F62" s="42" t="s">
        <v>402</v>
      </c>
      <c r="G62" s="43">
        <f>G63</f>
        <v>450</v>
      </c>
      <c r="H62" s="43">
        <f>H63</f>
        <v>450.9</v>
      </c>
      <c r="I62" s="85">
        <f t="shared" si="1"/>
        <v>100.2</v>
      </c>
      <c r="J62" s="44"/>
    </row>
    <row r="63" spans="1:10" ht="23.25" hidden="1">
      <c r="E63" s="40" t="s">
        <v>333</v>
      </c>
      <c r="F63" s="42" t="s">
        <v>402</v>
      </c>
      <c r="G63" s="43">
        <v>450</v>
      </c>
      <c r="H63" s="43">
        <v>450.9</v>
      </c>
      <c r="I63" s="85">
        <f t="shared" si="1"/>
        <v>100.2</v>
      </c>
      <c r="J63" s="44"/>
    </row>
    <row r="64" spans="1:10">
      <c r="A64" s="168" t="s">
        <v>3</v>
      </c>
      <c r="B64" s="168" t="s">
        <v>474</v>
      </c>
      <c r="C64" s="168" t="s">
        <v>457</v>
      </c>
      <c r="D64" s="168" t="s">
        <v>473</v>
      </c>
      <c r="E64" s="40" t="s">
        <v>335</v>
      </c>
      <c r="F64" s="42">
        <v>218.2</v>
      </c>
      <c r="G64" s="43">
        <v>218.2</v>
      </c>
      <c r="H64" s="43">
        <v>236.5</v>
      </c>
      <c r="I64" s="85">
        <f t="shared" si="1"/>
        <v>108.38680109990835</v>
      </c>
      <c r="J64" s="44"/>
    </row>
    <row r="65" spans="1:10" ht="23.25" hidden="1">
      <c r="E65" s="40" t="s">
        <v>337</v>
      </c>
      <c r="F65" s="42" t="s">
        <v>403</v>
      </c>
      <c r="G65" s="43">
        <f>G66</f>
        <v>344.6</v>
      </c>
      <c r="H65" s="43">
        <f>H66</f>
        <v>356.2</v>
      </c>
      <c r="I65" s="85">
        <f t="shared" si="1"/>
        <v>103.36622170632617</v>
      </c>
      <c r="J65" s="44"/>
    </row>
    <row r="66" spans="1:10" ht="34.5" hidden="1">
      <c r="E66" s="40" t="s">
        <v>339</v>
      </c>
      <c r="F66" s="42" t="s">
        <v>403</v>
      </c>
      <c r="G66" s="43">
        <v>344.6</v>
      </c>
      <c r="H66" s="43">
        <v>356.2</v>
      </c>
      <c r="I66" s="85">
        <f t="shared" si="1"/>
        <v>103.36622170632617</v>
      </c>
      <c r="J66" s="44"/>
    </row>
    <row r="67" spans="1:10" hidden="1">
      <c r="E67" s="40" t="s">
        <v>341</v>
      </c>
      <c r="F67" s="42" t="s">
        <v>401</v>
      </c>
      <c r="G67" s="43">
        <f>G68</f>
        <v>16.100000000000001</v>
      </c>
      <c r="H67" s="43">
        <f>H68</f>
        <v>16.100000000000001</v>
      </c>
      <c r="I67" s="85">
        <f t="shared" si="1"/>
        <v>100</v>
      </c>
      <c r="J67" s="44"/>
    </row>
    <row r="68" spans="1:10" ht="23.25" hidden="1">
      <c r="E68" s="40" t="s">
        <v>343</v>
      </c>
      <c r="F68" s="42" t="s">
        <v>401</v>
      </c>
      <c r="G68" s="43">
        <v>16.100000000000001</v>
      </c>
      <c r="H68" s="43">
        <v>16.100000000000001</v>
      </c>
      <c r="I68" s="85">
        <f t="shared" si="1"/>
        <v>100</v>
      </c>
      <c r="J68" s="44"/>
    </row>
    <row r="69" spans="1:10" s="84" customFormat="1" ht="23.25">
      <c r="A69" s="169" t="s">
        <v>3</v>
      </c>
      <c r="B69" s="169" t="s">
        <v>475</v>
      </c>
      <c r="C69" s="169" t="s">
        <v>457</v>
      </c>
      <c r="D69" s="169" t="s">
        <v>3</v>
      </c>
      <c r="E69" s="80" t="s">
        <v>345</v>
      </c>
      <c r="F69" s="81">
        <f>F73+F70</f>
        <v>75</v>
      </c>
      <c r="G69" s="81">
        <f>G73+G76+G72</f>
        <v>842.4</v>
      </c>
      <c r="H69" s="81">
        <f>H73+H76+H72</f>
        <v>1084.0999999999999</v>
      </c>
      <c r="I69" s="82">
        <f t="shared" si="1"/>
        <v>128.69183285849951</v>
      </c>
      <c r="J69" s="83"/>
    </row>
    <row r="70" spans="1:10" s="84" customFormat="1" ht="79.5" hidden="1">
      <c r="E70" s="88" t="s">
        <v>221</v>
      </c>
      <c r="F70" s="101">
        <v>0</v>
      </c>
      <c r="G70" s="89">
        <f>G71</f>
        <v>0</v>
      </c>
      <c r="H70" s="89">
        <f>H71</f>
        <v>0</v>
      </c>
      <c r="I70" s="82" t="e">
        <f t="shared" si="1"/>
        <v>#DIV/0!</v>
      </c>
      <c r="J70" s="83"/>
    </row>
    <row r="71" spans="1:10" s="84" customFormat="1" ht="79.5" hidden="1">
      <c r="E71" s="88" t="s">
        <v>221</v>
      </c>
      <c r="F71" s="101">
        <v>0</v>
      </c>
      <c r="G71" s="89">
        <v>0</v>
      </c>
      <c r="H71" s="89">
        <v>0</v>
      </c>
      <c r="I71" s="82" t="e">
        <f t="shared" si="1"/>
        <v>#DIV/0!</v>
      </c>
      <c r="J71" s="83"/>
    </row>
    <row r="72" spans="1:10" s="84" customFormat="1" ht="67.5">
      <c r="A72" s="168" t="s">
        <v>3</v>
      </c>
      <c r="B72" s="212">
        <v>1140205313</v>
      </c>
      <c r="C72" s="168" t="s">
        <v>457</v>
      </c>
      <c r="D72" s="212">
        <v>410</v>
      </c>
      <c r="E72" s="204" t="s">
        <v>563</v>
      </c>
      <c r="F72" s="101">
        <v>0</v>
      </c>
      <c r="G72" s="89">
        <v>250</v>
      </c>
      <c r="H72" s="89">
        <v>250</v>
      </c>
      <c r="I72" s="179">
        <f t="shared" si="1"/>
        <v>100</v>
      </c>
      <c r="J72" s="83"/>
    </row>
    <row r="73" spans="1:10" ht="23.25">
      <c r="A73" s="168" t="s">
        <v>3</v>
      </c>
      <c r="B73" s="168" t="s">
        <v>476</v>
      </c>
      <c r="C73" s="168" t="s">
        <v>457</v>
      </c>
      <c r="D73" s="168" t="s">
        <v>477</v>
      </c>
      <c r="E73" s="40" t="s">
        <v>347</v>
      </c>
      <c r="F73" s="42">
        <f t="shared" ref="F73:H74" si="2">F74</f>
        <v>75</v>
      </c>
      <c r="G73" s="42">
        <f t="shared" si="2"/>
        <v>492.4</v>
      </c>
      <c r="H73" s="43">
        <f t="shared" si="2"/>
        <v>597.6</v>
      </c>
      <c r="I73" s="85">
        <f t="shared" si="1"/>
        <v>121.36474411047931</v>
      </c>
      <c r="J73" s="44"/>
    </row>
    <row r="74" spans="1:10" ht="34.5">
      <c r="E74" s="40" t="s">
        <v>349</v>
      </c>
      <c r="F74" s="42">
        <f t="shared" si="2"/>
        <v>75</v>
      </c>
      <c r="G74" s="42">
        <f t="shared" si="2"/>
        <v>492.4</v>
      </c>
      <c r="H74" s="43">
        <f t="shared" si="2"/>
        <v>597.6</v>
      </c>
      <c r="I74" s="85">
        <f t="shared" si="1"/>
        <v>121.36474411047931</v>
      </c>
      <c r="J74" s="44"/>
    </row>
    <row r="75" spans="1:10" ht="45.75">
      <c r="E75" s="40" t="s">
        <v>351</v>
      </c>
      <c r="F75" s="42">
        <v>75</v>
      </c>
      <c r="G75" s="43">
        <v>492.4</v>
      </c>
      <c r="H75" s="43">
        <v>597.6</v>
      </c>
      <c r="I75" s="85">
        <f t="shared" si="1"/>
        <v>121.36474411047931</v>
      </c>
      <c r="J75" s="44"/>
    </row>
    <row r="76" spans="1:10" ht="45.75">
      <c r="E76" s="40" t="s">
        <v>520</v>
      </c>
      <c r="F76" s="42">
        <v>0</v>
      </c>
      <c r="G76" s="43">
        <v>100</v>
      </c>
      <c r="H76" s="43">
        <v>236.5</v>
      </c>
      <c r="I76" s="85">
        <f t="shared" si="1"/>
        <v>236.50000000000003</v>
      </c>
      <c r="J76" s="44"/>
    </row>
    <row r="77" spans="1:10" s="84" customFormat="1">
      <c r="A77" s="169" t="s">
        <v>3</v>
      </c>
      <c r="B77" s="169" t="s">
        <v>478</v>
      </c>
      <c r="C77" s="169" t="s">
        <v>457</v>
      </c>
      <c r="D77" s="169" t="s">
        <v>3</v>
      </c>
      <c r="E77" s="80" t="s">
        <v>353</v>
      </c>
      <c r="F77" s="81">
        <f>F78+F79</f>
        <v>12</v>
      </c>
      <c r="G77" s="81">
        <f t="shared" ref="G77:H77" si="3">G78+G79</f>
        <v>125.9</v>
      </c>
      <c r="H77" s="81">
        <f t="shared" si="3"/>
        <v>126</v>
      </c>
      <c r="I77" s="85">
        <f t="shared" si="1"/>
        <v>100.07942811755362</v>
      </c>
      <c r="J77" s="83"/>
    </row>
    <row r="78" spans="1:10" s="84" customFormat="1" ht="113.25">
      <c r="A78" s="209" t="s">
        <v>3</v>
      </c>
      <c r="B78" s="229" t="s">
        <v>599</v>
      </c>
      <c r="C78" s="168" t="s">
        <v>457</v>
      </c>
      <c r="D78" s="168" t="s">
        <v>479</v>
      </c>
      <c r="E78" s="40" t="s">
        <v>596</v>
      </c>
      <c r="F78" s="89">
        <v>0</v>
      </c>
      <c r="G78" s="89">
        <v>83.2</v>
      </c>
      <c r="H78" s="89">
        <v>83.2</v>
      </c>
      <c r="I78" s="85">
        <f t="shared" si="1"/>
        <v>100</v>
      </c>
      <c r="J78" s="83"/>
    </row>
    <row r="79" spans="1:10" ht="45.75">
      <c r="E79" s="40" t="s">
        <v>355</v>
      </c>
      <c r="F79" s="42">
        <f>F80</f>
        <v>12</v>
      </c>
      <c r="G79" s="42">
        <f>G80</f>
        <v>42.7</v>
      </c>
      <c r="H79" s="42">
        <f>H80</f>
        <v>42.8</v>
      </c>
      <c r="I79" s="85">
        <f t="shared" si="1"/>
        <v>100.23419203747071</v>
      </c>
      <c r="J79" s="44"/>
    </row>
    <row r="80" spans="1:10" ht="57">
      <c r="E80" s="40" t="s">
        <v>357</v>
      </c>
      <c r="F80" s="42">
        <f>F81</f>
        <v>12</v>
      </c>
      <c r="G80" s="42">
        <f t="shared" ref="G80:H80" si="4">G81</f>
        <v>42.7</v>
      </c>
      <c r="H80" s="42">
        <f t="shared" si="4"/>
        <v>42.8</v>
      </c>
      <c r="I80" s="85">
        <f t="shared" si="1"/>
        <v>100.23419203747071</v>
      </c>
      <c r="J80" s="44"/>
    </row>
    <row r="81" spans="1:10" ht="54.75" customHeight="1">
      <c r="A81" s="168" t="s">
        <v>3</v>
      </c>
      <c r="B81" s="168" t="s">
        <v>597</v>
      </c>
      <c r="C81" s="168" t="s">
        <v>457</v>
      </c>
      <c r="D81" s="168" t="s">
        <v>479</v>
      </c>
      <c r="E81" s="40" t="s">
        <v>557</v>
      </c>
      <c r="F81" s="42">
        <v>12</v>
      </c>
      <c r="G81" s="43">
        <v>42.7</v>
      </c>
      <c r="H81" s="43">
        <v>42.8</v>
      </c>
      <c r="I81" s="85">
        <f t="shared" si="1"/>
        <v>100.23419203747071</v>
      </c>
      <c r="J81" s="44"/>
    </row>
    <row r="82" spans="1:10" ht="34.5" hidden="1">
      <c r="E82" s="40" t="s">
        <v>359</v>
      </c>
      <c r="F82" s="42" t="s">
        <v>404</v>
      </c>
      <c r="G82" s="43">
        <v>12</v>
      </c>
      <c r="H82" s="43">
        <v>14.3</v>
      </c>
      <c r="I82" s="85">
        <f t="shared" si="1"/>
        <v>119.16666666666667</v>
      </c>
      <c r="J82" s="44"/>
    </row>
    <row r="83" spans="1:10" s="84" customFormat="1" hidden="1">
      <c r="E83" s="80" t="s">
        <v>360</v>
      </c>
      <c r="F83" s="86" t="s">
        <v>401</v>
      </c>
      <c r="G83" s="81">
        <f>G84</f>
        <v>0</v>
      </c>
      <c r="H83" s="81">
        <v>0</v>
      </c>
      <c r="I83" s="85" t="e">
        <f t="shared" si="1"/>
        <v>#DIV/0!</v>
      </c>
      <c r="J83" s="83"/>
    </row>
    <row r="84" spans="1:10" hidden="1">
      <c r="E84" s="40" t="s">
        <v>362</v>
      </c>
      <c r="F84" s="42" t="s">
        <v>401</v>
      </c>
      <c r="G84" s="43"/>
      <c r="H84" s="43"/>
      <c r="I84" s="85" t="e">
        <f t="shared" si="1"/>
        <v>#DIV/0!</v>
      </c>
      <c r="J84" s="44"/>
    </row>
    <row r="85" spans="1:10" ht="23.25" hidden="1">
      <c r="E85" s="40" t="s">
        <v>364</v>
      </c>
      <c r="F85" s="42" t="s">
        <v>401</v>
      </c>
      <c r="G85" s="43"/>
      <c r="H85" s="43"/>
      <c r="I85" s="85" t="e">
        <f t="shared" si="1"/>
        <v>#DIV/0!</v>
      </c>
      <c r="J85" s="44"/>
    </row>
    <row r="86" spans="1:10">
      <c r="A86" s="169" t="s">
        <v>3</v>
      </c>
      <c r="B86" s="169" t="s">
        <v>480</v>
      </c>
      <c r="C86" s="169" t="s">
        <v>457</v>
      </c>
      <c r="D86" s="169" t="s">
        <v>3</v>
      </c>
      <c r="E86" s="102" t="s">
        <v>426</v>
      </c>
      <c r="F86" s="105">
        <f t="shared" ref="F86:H87" si="5">F87</f>
        <v>0</v>
      </c>
      <c r="G86" s="105">
        <f t="shared" si="5"/>
        <v>772.5</v>
      </c>
      <c r="H86" s="105">
        <f t="shared" si="5"/>
        <v>772.5</v>
      </c>
      <c r="I86" s="85">
        <f t="shared" si="1"/>
        <v>100</v>
      </c>
      <c r="J86" s="44"/>
    </row>
    <row r="87" spans="1:10" ht="22.5">
      <c r="A87" s="168" t="s">
        <v>3</v>
      </c>
      <c r="B87" s="168" t="s">
        <v>552</v>
      </c>
      <c r="C87" s="168" t="s">
        <v>457</v>
      </c>
      <c r="D87" s="168" t="s">
        <v>527</v>
      </c>
      <c r="E87" s="206" t="s">
        <v>565</v>
      </c>
      <c r="F87" s="42">
        <f t="shared" si="5"/>
        <v>0</v>
      </c>
      <c r="G87" s="42">
        <v>772.5</v>
      </c>
      <c r="H87" s="42">
        <v>772.5</v>
      </c>
      <c r="I87" s="85">
        <f t="shared" si="1"/>
        <v>100</v>
      </c>
      <c r="J87" s="44"/>
    </row>
    <row r="88" spans="1:10" ht="23.25" hidden="1">
      <c r="E88" s="88" t="s">
        <v>427</v>
      </c>
      <c r="F88" s="42">
        <v>0</v>
      </c>
      <c r="G88" s="43">
        <v>189</v>
      </c>
      <c r="H88" s="43">
        <v>189</v>
      </c>
      <c r="I88" s="85">
        <f t="shared" si="1"/>
        <v>100</v>
      </c>
      <c r="J88" s="44"/>
    </row>
    <row r="89" spans="1:10" ht="22.5">
      <c r="B89" s="210">
        <v>1170105013</v>
      </c>
      <c r="C89" s="168" t="s">
        <v>457</v>
      </c>
      <c r="D89" s="211">
        <v>180</v>
      </c>
      <c r="E89" s="206" t="s">
        <v>569</v>
      </c>
      <c r="F89" s="42"/>
      <c r="G89" s="43"/>
      <c r="H89" s="43">
        <v>-1.1000000000000001</v>
      </c>
      <c r="I89" s="85"/>
      <c r="J89" s="44"/>
    </row>
    <row r="90" spans="1:10" s="84" customFormat="1">
      <c r="A90" s="169" t="s">
        <v>3</v>
      </c>
      <c r="B90" s="169" t="s">
        <v>481</v>
      </c>
      <c r="C90" s="169" t="s">
        <v>457</v>
      </c>
      <c r="D90" s="169" t="s">
        <v>3</v>
      </c>
      <c r="E90" s="80" t="s">
        <v>366</v>
      </c>
      <c r="F90" s="81">
        <f>F91+F111+F115</f>
        <v>8413.2999999999993</v>
      </c>
      <c r="G90" s="81">
        <f>G91+G111+G115</f>
        <v>11768</v>
      </c>
      <c r="H90" s="81">
        <f>H91+H111+H115</f>
        <v>11768</v>
      </c>
      <c r="I90" s="85">
        <f t="shared" si="1"/>
        <v>100</v>
      </c>
      <c r="J90" s="83"/>
    </row>
    <row r="91" spans="1:10" s="84" customFormat="1" ht="34.5">
      <c r="A91" s="169" t="s">
        <v>3</v>
      </c>
      <c r="B91" s="169" t="s">
        <v>482</v>
      </c>
      <c r="C91" s="169" t="s">
        <v>457</v>
      </c>
      <c r="D91" s="169" t="s">
        <v>3</v>
      </c>
      <c r="E91" s="80" t="s">
        <v>368</v>
      </c>
      <c r="F91" s="81">
        <f>F92+F97+F105+F108</f>
        <v>8413.2999999999993</v>
      </c>
      <c r="G91" s="81">
        <f>G92+G97+G105+G108</f>
        <v>11768</v>
      </c>
      <c r="H91" s="81">
        <f>H92+H97+H105+H108</f>
        <v>11768</v>
      </c>
      <c r="I91" s="85">
        <f t="shared" si="1"/>
        <v>100</v>
      </c>
      <c r="J91" s="83"/>
    </row>
    <row r="92" spans="1:10" ht="23.25">
      <c r="A92" s="168" t="s">
        <v>3</v>
      </c>
      <c r="B92" s="168" t="s">
        <v>483</v>
      </c>
      <c r="C92" s="168" t="s">
        <v>457</v>
      </c>
      <c r="D92" s="168" t="s">
        <v>3</v>
      </c>
      <c r="E92" s="40" t="s">
        <v>370</v>
      </c>
      <c r="F92" s="43">
        <f>F93+F95</f>
        <v>1859</v>
      </c>
      <c r="G92" s="43">
        <f>G93+G95</f>
        <v>1859</v>
      </c>
      <c r="H92" s="43">
        <f>H93+H95</f>
        <v>1859</v>
      </c>
      <c r="I92" s="85">
        <f t="shared" si="1"/>
        <v>100</v>
      </c>
      <c r="J92" s="44"/>
    </row>
    <row r="93" spans="1:10">
      <c r="A93" s="168" t="s">
        <v>3</v>
      </c>
      <c r="B93" s="168" t="s">
        <v>484</v>
      </c>
      <c r="C93" s="168" t="s">
        <v>457</v>
      </c>
      <c r="D93" s="168" t="s">
        <v>3</v>
      </c>
      <c r="E93" s="40" t="s">
        <v>371</v>
      </c>
      <c r="F93" s="42">
        <f>F94</f>
        <v>1859</v>
      </c>
      <c r="G93" s="43">
        <f>G94</f>
        <v>1859</v>
      </c>
      <c r="H93" s="43">
        <f>H94</f>
        <v>1859</v>
      </c>
      <c r="I93" s="85">
        <f t="shared" si="1"/>
        <v>100</v>
      </c>
      <c r="J93" s="44"/>
    </row>
    <row r="94" spans="1:10" ht="23.25">
      <c r="A94" s="168" t="s">
        <v>3</v>
      </c>
      <c r="B94" s="168" t="s">
        <v>525</v>
      </c>
      <c r="C94" s="168" t="s">
        <v>457</v>
      </c>
      <c r="D94" s="168" t="s">
        <v>485</v>
      </c>
      <c r="E94" s="40" t="s">
        <v>372</v>
      </c>
      <c r="F94" s="42">
        <v>1859</v>
      </c>
      <c r="G94" s="43">
        <v>1859</v>
      </c>
      <c r="H94" s="43">
        <v>1859</v>
      </c>
      <c r="I94" s="85">
        <f t="shared" si="1"/>
        <v>100</v>
      </c>
      <c r="J94" s="44"/>
    </row>
    <row r="95" spans="1:10" ht="23.25" hidden="1">
      <c r="A95" s="168" t="s">
        <v>3</v>
      </c>
      <c r="B95" s="168" t="s">
        <v>486</v>
      </c>
      <c r="C95" s="168" t="s">
        <v>457</v>
      </c>
      <c r="D95" s="168" t="s">
        <v>3</v>
      </c>
      <c r="E95" s="40" t="s">
        <v>373</v>
      </c>
      <c r="F95" s="42">
        <f>F96</f>
        <v>0</v>
      </c>
      <c r="G95" s="43">
        <f>G96</f>
        <v>0</v>
      </c>
      <c r="H95" s="43">
        <f>H96</f>
        <v>0</v>
      </c>
      <c r="I95" s="85" t="e">
        <f t="shared" si="1"/>
        <v>#DIV/0!</v>
      </c>
      <c r="J95" s="44"/>
    </row>
    <row r="96" spans="1:10" ht="23.25" hidden="1">
      <c r="A96" s="168" t="s">
        <v>3</v>
      </c>
      <c r="B96" s="168" t="s">
        <v>487</v>
      </c>
      <c r="C96" s="168" t="s">
        <v>457</v>
      </c>
      <c r="D96" s="168" t="s">
        <v>485</v>
      </c>
      <c r="E96" s="40" t="s">
        <v>375</v>
      </c>
      <c r="F96" s="42"/>
      <c r="G96" s="43"/>
      <c r="H96" s="43"/>
      <c r="I96" s="85" t="e">
        <f t="shared" si="1"/>
        <v>#DIV/0!</v>
      </c>
      <c r="J96" s="44"/>
    </row>
    <row r="97" spans="1:10" ht="23.25">
      <c r="A97" s="168" t="s">
        <v>3</v>
      </c>
      <c r="B97" s="168" t="s">
        <v>488</v>
      </c>
      <c r="C97" s="168" t="s">
        <v>457</v>
      </c>
      <c r="D97" s="168" t="s">
        <v>3</v>
      </c>
      <c r="E97" s="40" t="s">
        <v>377</v>
      </c>
      <c r="F97" s="42">
        <f>F102+F104</f>
        <v>6553</v>
      </c>
      <c r="G97" s="42">
        <f>G102+G103+G104</f>
        <v>9312</v>
      </c>
      <c r="H97" s="42">
        <f>H102+H103+H104</f>
        <v>9312</v>
      </c>
      <c r="I97" s="85">
        <f t="shared" si="1"/>
        <v>100</v>
      </c>
      <c r="J97" s="44"/>
    </row>
    <row r="98" spans="1:10" ht="23.25" hidden="1">
      <c r="E98" s="90" t="s">
        <v>413</v>
      </c>
      <c r="F98" s="42">
        <f>F99</f>
        <v>4518.5</v>
      </c>
      <c r="G98" s="43">
        <f>G99</f>
        <v>4518.5</v>
      </c>
      <c r="H98" s="43">
        <f>H99</f>
        <v>4518.5</v>
      </c>
      <c r="I98" s="85">
        <f t="shared" si="1"/>
        <v>100</v>
      </c>
      <c r="J98" s="44"/>
    </row>
    <row r="99" spans="1:10" ht="23.25" hidden="1">
      <c r="E99" s="90" t="s">
        <v>414</v>
      </c>
      <c r="F99" s="42">
        <v>4518.5</v>
      </c>
      <c r="G99" s="43">
        <v>4518.5</v>
      </c>
      <c r="H99" s="43">
        <v>4518.5</v>
      </c>
      <c r="I99" s="85">
        <f t="shared" si="1"/>
        <v>100</v>
      </c>
      <c r="J99" s="44"/>
    </row>
    <row r="100" spans="1:10" hidden="1">
      <c r="E100" s="40" t="s">
        <v>378</v>
      </c>
      <c r="F100" s="42">
        <f>F101</f>
        <v>2698.8</v>
      </c>
      <c r="G100" s="43">
        <f>G101</f>
        <v>2439</v>
      </c>
      <c r="H100" s="43">
        <f>H101</f>
        <v>2439</v>
      </c>
      <c r="I100" s="85">
        <f t="shared" si="1"/>
        <v>100</v>
      </c>
      <c r="J100" s="44"/>
    </row>
    <row r="101" spans="1:10" hidden="1">
      <c r="E101" s="40" t="s">
        <v>379</v>
      </c>
      <c r="F101" s="42">
        <v>2698.8</v>
      </c>
      <c r="G101" s="43">
        <v>2439</v>
      </c>
      <c r="H101" s="43">
        <v>2439</v>
      </c>
      <c r="I101" s="85">
        <f t="shared" si="1"/>
        <v>100</v>
      </c>
      <c r="J101" s="44"/>
    </row>
    <row r="102" spans="1:10" ht="68.25">
      <c r="A102" s="168" t="s">
        <v>3</v>
      </c>
      <c r="B102" s="168" t="s">
        <v>600</v>
      </c>
      <c r="C102" s="168" t="s">
        <v>457</v>
      </c>
      <c r="D102" s="168" t="s">
        <v>485</v>
      </c>
      <c r="E102" s="40" t="s">
        <v>514</v>
      </c>
      <c r="F102" s="42">
        <v>6553</v>
      </c>
      <c r="G102" s="43">
        <v>6553</v>
      </c>
      <c r="H102" s="43">
        <v>6553</v>
      </c>
      <c r="I102" s="85">
        <f t="shared" si="1"/>
        <v>100</v>
      </c>
      <c r="J102" s="44"/>
    </row>
    <row r="103" spans="1:10" ht="22.5">
      <c r="A103" s="168" t="s">
        <v>3</v>
      </c>
      <c r="B103" s="168" t="s">
        <v>570</v>
      </c>
      <c r="C103" s="168" t="s">
        <v>457</v>
      </c>
      <c r="D103" s="168" t="s">
        <v>485</v>
      </c>
      <c r="E103" s="230" t="s">
        <v>567</v>
      </c>
      <c r="F103" s="42">
        <v>0</v>
      </c>
      <c r="G103" s="43">
        <v>442.4</v>
      </c>
      <c r="H103" s="43">
        <v>442.4</v>
      </c>
      <c r="I103" s="85">
        <f t="shared" si="1"/>
        <v>100</v>
      </c>
      <c r="J103" s="44"/>
    </row>
    <row r="104" spans="1:10">
      <c r="A104" s="168" t="s">
        <v>3</v>
      </c>
      <c r="B104" s="168" t="s">
        <v>526</v>
      </c>
      <c r="C104" s="168" t="s">
        <v>457</v>
      </c>
      <c r="D104" s="168" t="s">
        <v>485</v>
      </c>
      <c r="E104" s="40" t="s">
        <v>379</v>
      </c>
      <c r="F104" s="42">
        <v>0</v>
      </c>
      <c r="G104" s="43">
        <v>2316.6</v>
      </c>
      <c r="H104" s="43">
        <v>2316.6</v>
      </c>
      <c r="I104" s="85">
        <f t="shared" si="1"/>
        <v>100</v>
      </c>
      <c r="J104" s="44"/>
    </row>
    <row r="105" spans="1:10" ht="23.25">
      <c r="A105" s="168" t="s">
        <v>3</v>
      </c>
      <c r="B105" s="168" t="s">
        <v>489</v>
      </c>
      <c r="C105" s="168" t="s">
        <v>457</v>
      </c>
      <c r="D105" s="168" t="s">
        <v>3</v>
      </c>
      <c r="E105" s="40" t="s">
        <v>380</v>
      </c>
      <c r="F105" s="42">
        <f t="shared" ref="F105:H106" si="6">F106</f>
        <v>1.3</v>
      </c>
      <c r="G105" s="43">
        <f t="shared" si="6"/>
        <v>1.3</v>
      </c>
      <c r="H105" s="43">
        <f t="shared" si="6"/>
        <v>1.3</v>
      </c>
      <c r="I105" s="85">
        <f t="shared" si="1"/>
        <v>100</v>
      </c>
      <c r="J105" s="44"/>
    </row>
    <row r="106" spans="1:10" ht="34.5">
      <c r="A106" s="168" t="s">
        <v>3</v>
      </c>
      <c r="B106" s="168" t="s">
        <v>490</v>
      </c>
      <c r="C106" s="168" t="s">
        <v>457</v>
      </c>
      <c r="D106" s="168" t="s">
        <v>3</v>
      </c>
      <c r="E106" s="40" t="s">
        <v>381</v>
      </c>
      <c r="F106" s="42">
        <f t="shared" si="6"/>
        <v>1.3</v>
      </c>
      <c r="G106" s="43">
        <f t="shared" si="6"/>
        <v>1.3</v>
      </c>
      <c r="H106" s="43">
        <f t="shared" si="6"/>
        <v>1.3</v>
      </c>
      <c r="I106" s="85">
        <f t="shared" si="1"/>
        <v>100</v>
      </c>
      <c r="J106" s="44"/>
    </row>
    <row r="107" spans="1:10" ht="34.5">
      <c r="A107" s="168" t="s">
        <v>3</v>
      </c>
      <c r="B107" s="168" t="s">
        <v>491</v>
      </c>
      <c r="C107" s="168" t="s">
        <v>457</v>
      </c>
      <c r="D107" s="168" t="s">
        <v>485</v>
      </c>
      <c r="E107" s="40" t="s">
        <v>382</v>
      </c>
      <c r="F107" s="42">
        <v>1.3</v>
      </c>
      <c r="G107" s="43">
        <v>1.3</v>
      </c>
      <c r="H107" s="43">
        <v>1.3</v>
      </c>
      <c r="I107" s="85">
        <f t="shared" si="1"/>
        <v>100</v>
      </c>
      <c r="J107" s="44"/>
    </row>
    <row r="108" spans="1:10">
      <c r="A108" s="169" t="s">
        <v>3</v>
      </c>
      <c r="B108" s="169" t="s">
        <v>492</v>
      </c>
      <c r="C108" s="169" t="s">
        <v>457</v>
      </c>
      <c r="D108" s="169" t="s">
        <v>3</v>
      </c>
      <c r="E108" s="80" t="s">
        <v>383</v>
      </c>
      <c r="F108" s="42">
        <f t="shared" ref="F108:H109" si="7">F109</f>
        <v>0</v>
      </c>
      <c r="G108" s="42">
        <f t="shared" si="7"/>
        <v>595.70000000000005</v>
      </c>
      <c r="H108" s="42">
        <f t="shared" si="7"/>
        <v>595.70000000000005</v>
      </c>
      <c r="I108" s="85">
        <f t="shared" si="1"/>
        <v>100</v>
      </c>
      <c r="J108" s="44"/>
    </row>
    <row r="109" spans="1:10" ht="23.25">
      <c r="A109" s="168" t="s">
        <v>3</v>
      </c>
      <c r="B109" s="168" t="s">
        <v>493</v>
      </c>
      <c r="C109" s="168" t="s">
        <v>457</v>
      </c>
      <c r="D109" s="168" t="s">
        <v>3</v>
      </c>
      <c r="E109" s="40" t="s">
        <v>385</v>
      </c>
      <c r="F109" s="42">
        <f t="shared" si="7"/>
        <v>0</v>
      </c>
      <c r="G109" s="42">
        <f t="shared" si="7"/>
        <v>595.70000000000005</v>
      </c>
      <c r="H109" s="42">
        <f t="shared" si="7"/>
        <v>595.70000000000005</v>
      </c>
      <c r="I109" s="85">
        <f t="shared" si="1"/>
        <v>100</v>
      </c>
      <c r="J109" s="44"/>
    </row>
    <row r="110" spans="1:10" ht="23.25">
      <c r="A110" s="168" t="s">
        <v>3</v>
      </c>
      <c r="B110" s="168" t="s">
        <v>494</v>
      </c>
      <c r="C110" s="168" t="s">
        <v>457</v>
      </c>
      <c r="D110" s="168" t="s">
        <v>485</v>
      </c>
      <c r="E110" s="40" t="s">
        <v>387</v>
      </c>
      <c r="F110" s="42">
        <v>0</v>
      </c>
      <c r="G110" s="43">
        <v>595.70000000000005</v>
      </c>
      <c r="H110" s="43">
        <v>595.70000000000005</v>
      </c>
      <c r="I110" s="85">
        <f t="shared" si="1"/>
        <v>100</v>
      </c>
      <c r="J110" s="44"/>
    </row>
    <row r="111" spans="1:10" s="84" customFormat="1">
      <c r="A111" s="168" t="s">
        <v>3</v>
      </c>
      <c r="B111" s="168" t="s">
        <v>528</v>
      </c>
      <c r="C111" s="168" t="s">
        <v>457</v>
      </c>
      <c r="D111" s="168" t="s">
        <v>527</v>
      </c>
      <c r="E111" s="177" t="s">
        <v>529</v>
      </c>
      <c r="F111" s="101">
        <v>0</v>
      </c>
      <c r="G111" s="89">
        <v>0</v>
      </c>
      <c r="H111" s="89">
        <v>0</v>
      </c>
      <c r="I111" s="179"/>
      <c r="J111" s="83"/>
    </row>
    <row r="112" spans="1:10" hidden="1">
      <c r="A112" s="168"/>
      <c r="B112" s="168"/>
      <c r="C112" s="168"/>
      <c r="D112" s="168"/>
      <c r="E112" s="177"/>
      <c r="F112" s="42"/>
      <c r="G112" s="43"/>
      <c r="H112" s="43"/>
      <c r="I112" s="85"/>
      <c r="J112" s="44"/>
    </row>
    <row r="113" spans="1:10" hidden="1">
      <c r="A113" s="168"/>
      <c r="B113" s="168"/>
      <c r="C113" s="168"/>
      <c r="D113" s="168"/>
      <c r="E113" s="177"/>
      <c r="F113" s="42"/>
      <c r="G113" s="43"/>
      <c r="H113" s="43"/>
      <c r="I113" s="85"/>
      <c r="J113" s="44"/>
    </row>
    <row r="114" spans="1:10" hidden="1">
      <c r="A114" s="168"/>
      <c r="B114" s="168"/>
      <c r="C114" s="168"/>
      <c r="D114" s="168"/>
      <c r="E114" s="40"/>
      <c r="F114" s="42"/>
      <c r="G114" s="43"/>
      <c r="H114" s="43"/>
      <c r="I114" s="85"/>
      <c r="J114" s="44"/>
    </row>
    <row r="115" spans="1:10" s="84" customFormat="1" ht="34.5" hidden="1">
      <c r="E115" s="80" t="s">
        <v>389</v>
      </c>
      <c r="F115" s="86" t="s">
        <v>401</v>
      </c>
      <c r="G115" s="81">
        <f>G116</f>
        <v>0</v>
      </c>
      <c r="H115" s="81">
        <f>H116</f>
        <v>0</v>
      </c>
      <c r="I115" s="82" t="e">
        <f t="shared" si="1"/>
        <v>#DIV/0!</v>
      </c>
      <c r="J115" s="83"/>
    </row>
    <row r="116" spans="1:10" ht="45.75" hidden="1">
      <c r="E116" s="40" t="s">
        <v>391</v>
      </c>
      <c r="F116" s="42" t="s">
        <v>401</v>
      </c>
      <c r="G116" s="43"/>
      <c r="H116" s="43"/>
      <c r="I116" s="85" t="e">
        <f t="shared" si="1"/>
        <v>#DIV/0!</v>
      </c>
      <c r="J116" s="44"/>
    </row>
    <row r="117" spans="1:10" ht="45.75" hidden="1">
      <c r="E117" s="92" t="s">
        <v>393</v>
      </c>
      <c r="F117" s="93" t="s">
        <v>401</v>
      </c>
      <c r="G117" s="94"/>
      <c r="H117" s="94"/>
      <c r="I117" s="85" t="e">
        <f t="shared" si="1"/>
        <v>#DIV/0!</v>
      </c>
      <c r="J117" s="44"/>
    </row>
    <row r="118" spans="1:10" s="84" customFormat="1" ht="15" customHeight="1">
      <c r="A118" s="171"/>
      <c r="B118" s="171"/>
      <c r="C118" s="171"/>
      <c r="D118" s="171"/>
      <c r="E118" s="178" t="s">
        <v>530</v>
      </c>
      <c r="F118" s="95">
        <f>F90+F13</f>
        <v>21794.799999999999</v>
      </c>
      <c r="G118" s="95">
        <f>G90+G13</f>
        <v>27701.1</v>
      </c>
      <c r="H118" s="95">
        <f>H90+H13</f>
        <v>29099.599999999999</v>
      </c>
      <c r="I118" s="96">
        <f>H118/G118*100</f>
        <v>105.04853597871563</v>
      </c>
      <c r="J118" s="97"/>
    </row>
    <row r="121" spans="1:10">
      <c r="G121" s="98" t="s">
        <v>396</v>
      </c>
    </row>
  </sheetData>
  <mergeCells count="13">
    <mergeCell ref="B6:B10"/>
    <mergeCell ref="C6:C10"/>
    <mergeCell ref="D6:D10"/>
    <mergeCell ref="A3:L3"/>
    <mergeCell ref="F1:G1"/>
    <mergeCell ref="F2:G2"/>
    <mergeCell ref="E5:I5"/>
    <mergeCell ref="E6:E9"/>
    <mergeCell ref="F6:F9"/>
    <mergeCell ref="G6:G9"/>
    <mergeCell ref="H6:H9"/>
    <mergeCell ref="I6:I9"/>
    <mergeCell ref="A6:A10"/>
  </mergeCells>
  <pageMargins left="0.70866141732283472" right="0" top="0.35433070866141736" bottom="0.35433070866141736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I242"/>
  <sheetViews>
    <sheetView zoomScaleSheetLayoutView="80" workbookViewId="0">
      <selection activeCell="A129" sqref="A129"/>
    </sheetView>
  </sheetViews>
  <sheetFormatPr defaultColWidth="8.85546875" defaultRowHeight="15.75"/>
  <cols>
    <col min="1" max="1" width="37.7109375" style="5" customWidth="1"/>
    <col min="2" max="2" width="8.42578125" style="5" customWidth="1"/>
    <col min="3" max="3" width="7.7109375" style="5" customWidth="1"/>
    <col min="4" max="4" width="11.140625" style="5" customWidth="1"/>
    <col min="5" max="5" width="13.28515625" style="5" customWidth="1"/>
    <col min="6" max="6" width="9" style="5" customWidth="1"/>
    <col min="7" max="7" width="13" style="130" customWidth="1"/>
    <col min="8" max="8" width="11.28515625" style="218" customWidth="1"/>
    <col min="9" max="9" width="8.85546875" style="130"/>
    <col min="10" max="16384" width="8.85546875" style="5"/>
  </cols>
  <sheetData>
    <row r="1" spans="1:9" ht="18.75">
      <c r="A1" s="19"/>
      <c r="B1" s="19"/>
      <c r="C1" s="19"/>
      <c r="F1" s="277" t="s">
        <v>495</v>
      </c>
      <c r="G1" s="277"/>
      <c r="H1" s="277"/>
      <c r="I1" s="277"/>
    </row>
    <row r="2" spans="1:9" ht="18.75">
      <c r="A2" s="6"/>
      <c r="B2" s="6"/>
      <c r="C2" s="6"/>
      <c r="I2" s="132"/>
    </row>
    <row r="3" spans="1:9" ht="56.25" customHeight="1">
      <c r="A3" s="278" t="s">
        <v>610</v>
      </c>
      <c r="B3" s="278"/>
      <c r="C3" s="278"/>
      <c r="D3" s="278"/>
      <c r="E3" s="278"/>
      <c r="F3" s="278"/>
      <c r="G3" s="278"/>
      <c r="H3" s="278"/>
    </row>
    <row r="4" spans="1:9">
      <c r="A4" s="20" t="s">
        <v>62</v>
      </c>
      <c r="B4" s="20"/>
      <c r="C4" s="20"/>
      <c r="D4" s="8"/>
      <c r="E4" s="8"/>
      <c r="F4" s="8"/>
      <c r="G4" s="131"/>
      <c r="H4" s="219"/>
    </row>
    <row r="5" spans="1:9" ht="47.25">
      <c r="A5" s="134" t="s">
        <v>63</v>
      </c>
      <c r="B5" s="22" t="s">
        <v>64</v>
      </c>
      <c r="C5" s="22" t="s">
        <v>65</v>
      </c>
      <c r="D5" s="22" t="s">
        <v>66</v>
      </c>
      <c r="E5" s="22" t="s">
        <v>67</v>
      </c>
      <c r="F5" s="22" t="s">
        <v>68</v>
      </c>
      <c r="G5" s="22" t="s">
        <v>69</v>
      </c>
      <c r="H5" s="22" t="s">
        <v>70</v>
      </c>
      <c r="I5" s="133" t="s">
        <v>71</v>
      </c>
    </row>
    <row r="6" spans="1:9">
      <c r="A6" s="25"/>
      <c r="B6" s="25"/>
      <c r="C6" s="25"/>
      <c r="D6" s="25"/>
      <c r="E6" s="26" t="s">
        <v>4</v>
      </c>
      <c r="F6" s="26" t="s">
        <v>3</v>
      </c>
      <c r="G6" s="156">
        <f>G8+G75+G91+G129+G134+G145+G185+G221+G228</f>
        <v>29537.9</v>
      </c>
      <c r="H6" s="156">
        <f>H8+H75+H91+H129+H134+H145+H185+H221+H228</f>
        <v>28813.300000000003</v>
      </c>
      <c r="I6" s="167">
        <f>H6/G6*100</f>
        <v>97.546880448508531</v>
      </c>
    </row>
    <row r="7" spans="1:9" ht="31.5">
      <c r="A7" s="25" t="s">
        <v>75</v>
      </c>
      <c r="B7" s="25">
        <v>980</v>
      </c>
      <c r="C7" s="26" t="s">
        <v>11</v>
      </c>
      <c r="D7" s="26" t="s">
        <v>11</v>
      </c>
      <c r="E7" s="26" t="s">
        <v>4</v>
      </c>
      <c r="F7" s="26" t="s">
        <v>3</v>
      </c>
      <c r="G7" s="156"/>
      <c r="H7" s="213"/>
      <c r="I7" s="167"/>
    </row>
    <row r="8" spans="1:9">
      <c r="A8" s="25" t="s">
        <v>12</v>
      </c>
      <c r="B8" s="25">
        <v>980</v>
      </c>
      <c r="C8" s="26" t="s">
        <v>76</v>
      </c>
      <c r="D8" s="26" t="s">
        <v>11</v>
      </c>
      <c r="E8" s="26" t="s">
        <v>4</v>
      </c>
      <c r="F8" s="26" t="s">
        <v>3</v>
      </c>
      <c r="G8" s="156">
        <f>G9+G14+G35+G45+G41</f>
        <v>8317.9</v>
      </c>
      <c r="H8" s="156">
        <f>H9+H14+H35+H45+H41</f>
        <v>8132.1</v>
      </c>
      <c r="I8" s="167">
        <f t="shared" ref="I8:I75" si="0">H8/G8*100</f>
        <v>97.766263119296951</v>
      </c>
    </row>
    <row r="9" spans="1:9" ht="63">
      <c r="A9" s="25" t="s">
        <v>14</v>
      </c>
      <c r="B9" s="135">
        <v>980</v>
      </c>
      <c r="C9" s="27" t="s">
        <v>76</v>
      </c>
      <c r="D9" s="27" t="s">
        <v>77</v>
      </c>
      <c r="E9" s="27" t="s">
        <v>4</v>
      </c>
      <c r="F9" s="27" t="s">
        <v>3</v>
      </c>
      <c r="G9" s="157">
        <f t="shared" ref="G9:H12" si="1">G10</f>
        <v>979.3</v>
      </c>
      <c r="H9" s="157">
        <f t="shared" si="1"/>
        <v>976.8</v>
      </c>
      <c r="I9" s="167">
        <f t="shared" si="0"/>
        <v>99.744715613193108</v>
      </c>
    </row>
    <row r="10" spans="1:9" ht="63">
      <c r="A10" s="21" t="s">
        <v>571</v>
      </c>
      <c r="B10" s="136">
        <v>980</v>
      </c>
      <c r="C10" s="28" t="s">
        <v>76</v>
      </c>
      <c r="D10" s="28" t="s">
        <v>77</v>
      </c>
      <c r="E10" s="29" t="s">
        <v>172</v>
      </c>
      <c r="F10" s="29" t="s">
        <v>3</v>
      </c>
      <c r="G10" s="158">
        <f t="shared" si="1"/>
        <v>979.3</v>
      </c>
      <c r="H10" s="158">
        <f t="shared" si="1"/>
        <v>976.8</v>
      </c>
      <c r="I10" s="167">
        <f t="shared" si="0"/>
        <v>99.744715613193108</v>
      </c>
    </row>
    <row r="11" spans="1:9" ht="47.25">
      <c r="A11" s="25" t="s">
        <v>78</v>
      </c>
      <c r="B11" s="27" t="s">
        <v>79</v>
      </c>
      <c r="C11" s="27" t="s">
        <v>76</v>
      </c>
      <c r="D11" s="27" t="s">
        <v>77</v>
      </c>
      <c r="E11" s="30" t="s">
        <v>173</v>
      </c>
      <c r="F11" s="30" t="s">
        <v>3</v>
      </c>
      <c r="G11" s="159">
        <f t="shared" si="1"/>
        <v>979.3</v>
      </c>
      <c r="H11" s="159">
        <f t="shared" si="1"/>
        <v>976.8</v>
      </c>
      <c r="I11" s="167">
        <f t="shared" si="0"/>
        <v>99.744715613193108</v>
      </c>
    </row>
    <row r="12" spans="1:9">
      <c r="A12" s="137" t="s">
        <v>80</v>
      </c>
      <c r="B12" s="138" t="s">
        <v>79</v>
      </c>
      <c r="C12" s="138" t="s">
        <v>76</v>
      </c>
      <c r="D12" s="138" t="s">
        <v>77</v>
      </c>
      <c r="E12" s="139" t="s">
        <v>174</v>
      </c>
      <c r="F12" s="139" t="s">
        <v>3</v>
      </c>
      <c r="G12" s="160">
        <f t="shared" si="1"/>
        <v>979.3</v>
      </c>
      <c r="H12" s="160">
        <f t="shared" si="1"/>
        <v>976.8</v>
      </c>
      <c r="I12" s="167">
        <f t="shared" si="0"/>
        <v>99.744715613193108</v>
      </c>
    </row>
    <row r="13" spans="1:9" ht="110.25">
      <c r="A13" s="21" t="s">
        <v>81</v>
      </c>
      <c r="B13" s="28" t="s">
        <v>79</v>
      </c>
      <c r="C13" s="28" t="s">
        <v>76</v>
      </c>
      <c r="D13" s="28" t="s">
        <v>77</v>
      </c>
      <c r="E13" s="31" t="s">
        <v>174</v>
      </c>
      <c r="F13" s="31" t="s">
        <v>82</v>
      </c>
      <c r="G13" s="158">
        <v>979.3</v>
      </c>
      <c r="H13" s="213">
        <v>976.8</v>
      </c>
      <c r="I13" s="167">
        <f t="shared" si="0"/>
        <v>99.744715613193108</v>
      </c>
    </row>
    <row r="14" spans="1:9" ht="94.5">
      <c r="A14" s="25" t="s">
        <v>83</v>
      </c>
      <c r="B14" s="27" t="s">
        <v>79</v>
      </c>
      <c r="C14" s="27" t="s">
        <v>76</v>
      </c>
      <c r="D14" s="27" t="s">
        <v>84</v>
      </c>
      <c r="E14" s="30" t="s">
        <v>4</v>
      </c>
      <c r="F14" s="30" t="s">
        <v>3</v>
      </c>
      <c r="G14" s="159">
        <f>G15</f>
        <v>3942.6</v>
      </c>
      <c r="H14" s="159">
        <f>H15</f>
        <v>3911.5</v>
      </c>
      <c r="I14" s="167">
        <f t="shared" si="0"/>
        <v>99.211180439304016</v>
      </c>
    </row>
    <row r="15" spans="1:9" ht="63">
      <c r="A15" s="21" t="s">
        <v>571</v>
      </c>
      <c r="B15" s="27" t="s">
        <v>79</v>
      </c>
      <c r="C15" s="27" t="s">
        <v>76</v>
      </c>
      <c r="D15" s="27" t="s">
        <v>84</v>
      </c>
      <c r="E15" s="30" t="s">
        <v>172</v>
      </c>
      <c r="F15" s="30" t="s">
        <v>3</v>
      </c>
      <c r="G15" s="159">
        <f>G16+G22</f>
        <v>3942.6</v>
      </c>
      <c r="H15" s="159">
        <f>H16+H22</f>
        <v>3911.5</v>
      </c>
      <c r="I15" s="167">
        <f t="shared" si="0"/>
        <v>99.211180439304016</v>
      </c>
    </row>
    <row r="16" spans="1:9" ht="47.25">
      <c r="A16" s="21" t="s">
        <v>78</v>
      </c>
      <c r="B16" s="28" t="s">
        <v>79</v>
      </c>
      <c r="C16" s="28" t="s">
        <v>76</v>
      </c>
      <c r="D16" s="28" t="s">
        <v>84</v>
      </c>
      <c r="E16" s="31" t="s">
        <v>173</v>
      </c>
      <c r="F16" s="31" t="s">
        <v>3</v>
      </c>
      <c r="G16" s="158">
        <f>G17</f>
        <v>3942.6</v>
      </c>
      <c r="H16" s="158">
        <f>H17</f>
        <v>3911.5</v>
      </c>
      <c r="I16" s="167">
        <f t="shared" si="0"/>
        <v>99.211180439304016</v>
      </c>
    </row>
    <row r="17" spans="1:9" ht="31.5">
      <c r="A17" s="137" t="s">
        <v>85</v>
      </c>
      <c r="B17" s="138" t="s">
        <v>79</v>
      </c>
      <c r="C17" s="138" t="s">
        <v>76</v>
      </c>
      <c r="D17" s="138" t="s">
        <v>84</v>
      </c>
      <c r="E17" s="139" t="s">
        <v>175</v>
      </c>
      <c r="F17" s="139" t="s">
        <v>3</v>
      </c>
      <c r="G17" s="160">
        <f>G18+G19+G20</f>
        <v>3942.6</v>
      </c>
      <c r="H17" s="160">
        <f>H18+H19+H20</f>
        <v>3911.5</v>
      </c>
      <c r="I17" s="167">
        <f t="shared" si="0"/>
        <v>99.211180439304016</v>
      </c>
    </row>
    <row r="18" spans="1:9" ht="110.25">
      <c r="A18" s="21" t="s">
        <v>81</v>
      </c>
      <c r="B18" s="28" t="s">
        <v>79</v>
      </c>
      <c r="C18" s="28" t="s">
        <v>76</v>
      </c>
      <c r="D18" s="28" t="s">
        <v>84</v>
      </c>
      <c r="E18" s="31" t="s">
        <v>175</v>
      </c>
      <c r="F18" s="31" t="s">
        <v>82</v>
      </c>
      <c r="G18" s="158">
        <v>2776.6</v>
      </c>
      <c r="H18" s="213">
        <v>2775</v>
      </c>
      <c r="I18" s="167">
        <f t="shared" si="0"/>
        <v>99.942375567240518</v>
      </c>
    </row>
    <row r="19" spans="1:9" ht="31.5">
      <c r="A19" s="21" t="s">
        <v>86</v>
      </c>
      <c r="B19" s="28" t="s">
        <v>79</v>
      </c>
      <c r="C19" s="28" t="s">
        <v>76</v>
      </c>
      <c r="D19" s="28" t="s">
        <v>84</v>
      </c>
      <c r="E19" s="31" t="s">
        <v>175</v>
      </c>
      <c r="F19" s="31" t="s">
        <v>87</v>
      </c>
      <c r="G19" s="125">
        <v>1165.9000000000001</v>
      </c>
      <c r="H19" s="213">
        <v>1136.5</v>
      </c>
      <c r="I19" s="167">
        <f t="shared" si="0"/>
        <v>97.478342911055833</v>
      </c>
    </row>
    <row r="20" spans="1:9">
      <c r="A20" s="21" t="s">
        <v>88</v>
      </c>
      <c r="B20" s="28" t="s">
        <v>79</v>
      </c>
      <c r="C20" s="28" t="s">
        <v>76</v>
      </c>
      <c r="D20" s="28" t="s">
        <v>84</v>
      </c>
      <c r="E20" s="31" t="s">
        <v>175</v>
      </c>
      <c r="F20" s="31" t="s">
        <v>89</v>
      </c>
      <c r="G20" s="125">
        <v>0.1</v>
      </c>
      <c r="H20" s="213">
        <v>0</v>
      </c>
      <c r="I20" s="167">
        <f t="shared" si="0"/>
        <v>0</v>
      </c>
    </row>
    <row r="21" spans="1:9" ht="47.25" hidden="1">
      <c r="A21" s="21" t="s">
        <v>447</v>
      </c>
      <c r="B21" s="28" t="s">
        <v>79</v>
      </c>
      <c r="C21" s="28" t="s">
        <v>76</v>
      </c>
      <c r="D21" s="28" t="s">
        <v>84</v>
      </c>
      <c r="E21" s="31" t="s">
        <v>406</v>
      </c>
      <c r="F21" s="31" t="s">
        <v>3</v>
      </c>
      <c r="G21" s="125">
        <f>G22</f>
        <v>0</v>
      </c>
      <c r="H21" s="213"/>
      <c r="I21" s="167" t="e">
        <f t="shared" si="0"/>
        <v>#DIV/0!</v>
      </c>
    </row>
    <row r="22" spans="1:9" ht="31.5" hidden="1">
      <c r="A22" s="21" t="s">
        <v>407</v>
      </c>
      <c r="B22" s="28" t="s">
        <v>79</v>
      </c>
      <c r="C22" s="28" t="s">
        <v>76</v>
      </c>
      <c r="D22" s="28" t="s">
        <v>84</v>
      </c>
      <c r="E22" s="31" t="s">
        <v>408</v>
      </c>
      <c r="F22" s="31" t="s">
        <v>3</v>
      </c>
      <c r="G22" s="125">
        <f>G23+G25</f>
        <v>0</v>
      </c>
      <c r="H22" s="213"/>
      <c r="I22" s="167" t="e">
        <f t="shared" si="0"/>
        <v>#DIV/0!</v>
      </c>
    </row>
    <row r="23" spans="1:9" ht="78.75" hidden="1">
      <c r="A23" s="21" t="s">
        <v>203</v>
      </c>
      <c r="B23" s="28" t="s">
        <v>79</v>
      </c>
      <c r="C23" s="28" t="s">
        <v>76</v>
      </c>
      <c r="D23" s="28" t="s">
        <v>84</v>
      </c>
      <c r="E23" s="31" t="s">
        <v>204</v>
      </c>
      <c r="F23" s="31" t="s">
        <v>3</v>
      </c>
      <c r="G23" s="125">
        <v>0</v>
      </c>
      <c r="H23" s="213"/>
      <c r="I23" s="167" t="e">
        <f t="shared" si="0"/>
        <v>#DIV/0!</v>
      </c>
    </row>
    <row r="24" spans="1:9" ht="110.25" hidden="1">
      <c r="A24" s="21" t="s">
        <v>81</v>
      </c>
      <c r="B24" s="28" t="s">
        <v>79</v>
      </c>
      <c r="C24" s="28" t="s">
        <v>76</v>
      </c>
      <c r="D24" s="28" t="s">
        <v>84</v>
      </c>
      <c r="E24" s="31" t="s">
        <v>204</v>
      </c>
      <c r="F24" s="31" t="s">
        <v>82</v>
      </c>
      <c r="G24" s="125">
        <v>0</v>
      </c>
      <c r="H24" s="213"/>
      <c r="I24" s="167" t="e">
        <f t="shared" si="0"/>
        <v>#DIV/0!</v>
      </c>
    </row>
    <row r="25" spans="1:9" ht="47.25" hidden="1">
      <c r="A25" s="21" t="s">
        <v>205</v>
      </c>
      <c r="B25" s="28" t="s">
        <v>79</v>
      </c>
      <c r="C25" s="28" t="s">
        <v>76</v>
      </c>
      <c r="D25" s="28" t="s">
        <v>84</v>
      </c>
      <c r="E25" s="31" t="s">
        <v>206</v>
      </c>
      <c r="F25" s="31" t="s">
        <v>3</v>
      </c>
      <c r="G25" s="125">
        <v>0</v>
      </c>
      <c r="H25" s="213"/>
      <c r="I25" s="167" t="e">
        <f t="shared" si="0"/>
        <v>#DIV/0!</v>
      </c>
    </row>
    <row r="26" spans="1:9" ht="110.25" hidden="1">
      <c r="A26" s="21" t="s">
        <v>81</v>
      </c>
      <c r="B26" s="28" t="s">
        <v>79</v>
      </c>
      <c r="C26" s="28" t="s">
        <v>76</v>
      </c>
      <c r="D26" s="28" t="s">
        <v>84</v>
      </c>
      <c r="E26" s="31" t="s">
        <v>206</v>
      </c>
      <c r="F26" s="31" t="s">
        <v>82</v>
      </c>
      <c r="G26" s="125">
        <v>0</v>
      </c>
      <c r="H26" s="213"/>
      <c r="I26" s="167" t="e">
        <f t="shared" si="0"/>
        <v>#DIV/0!</v>
      </c>
    </row>
    <row r="27" spans="1:9" hidden="1">
      <c r="A27" s="21"/>
      <c r="B27" s="28" t="s">
        <v>79</v>
      </c>
      <c r="C27" s="28" t="s">
        <v>76</v>
      </c>
      <c r="D27" s="28" t="s">
        <v>84</v>
      </c>
      <c r="E27" s="31"/>
      <c r="F27" s="31"/>
      <c r="G27" s="125"/>
      <c r="H27" s="213"/>
      <c r="I27" s="167" t="e">
        <f t="shared" si="0"/>
        <v>#DIV/0!</v>
      </c>
    </row>
    <row r="28" spans="1:9" ht="31.5" hidden="1">
      <c r="A28" s="25" t="s">
        <v>18</v>
      </c>
      <c r="B28" s="27" t="s">
        <v>79</v>
      </c>
      <c r="C28" s="27" t="s">
        <v>76</v>
      </c>
      <c r="D28" s="27" t="s">
        <v>90</v>
      </c>
      <c r="E28" s="30" t="s">
        <v>4</v>
      </c>
      <c r="F28" s="30" t="s">
        <v>3</v>
      </c>
      <c r="G28" s="159">
        <v>0</v>
      </c>
      <c r="H28" s="213"/>
      <c r="I28" s="167" t="e">
        <f t="shared" si="0"/>
        <v>#DIV/0!</v>
      </c>
    </row>
    <row r="29" spans="1:9" ht="63" hidden="1">
      <c r="A29" s="21" t="s">
        <v>217</v>
      </c>
      <c r="B29" s="28" t="s">
        <v>79</v>
      </c>
      <c r="C29" s="28" t="s">
        <v>76</v>
      </c>
      <c r="D29" s="28" t="s">
        <v>90</v>
      </c>
      <c r="E29" s="31" t="s">
        <v>172</v>
      </c>
      <c r="F29" s="31" t="s">
        <v>3</v>
      </c>
      <c r="G29" s="158">
        <v>0</v>
      </c>
      <c r="H29" s="213"/>
      <c r="I29" s="167" t="e">
        <f t="shared" si="0"/>
        <v>#DIV/0!</v>
      </c>
    </row>
    <row r="30" spans="1:9" ht="31.5" hidden="1">
      <c r="A30" s="21" t="s">
        <v>91</v>
      </c>
      <c r="B30" s="28" t="s">
        <v>79</v>
      </c>
      <c r="C30" s="28" t="s">
        <v>76</v>
      </c>
      <c r="D30" s="28" t="s">
        <v>90</v>
      </c>
      <c r="E30" s="31" t="s">
        <v>201</v>
      </c>
      <c r="F30" s="31" t="s">
        <v>3</v>
      </c>
      <c r="G30" s="158">
        <f>G31</f>
        <v>0</v>
      </c>
      <c r="H30" s="213"/>
      <c r="I30" s="167" t="e">
        <f t="shared" si="0"/>
        <v>#DIV/0!</v>
      </c>
    </row>
    <row r="31" spans="1:9" hidden="1">
      <c r="A31" s="21" t="s">
        <v>92</v>
      </c>
      <c r="B31" s="28" t="s">
        <v>79</v>
      </c>
      <c r="C31" s="28" t="s">
        <v>76</v>
      </c>
      <c r="D31" s="28" t="s">
        <v>90</v>
      </c>
      <c r="E31" s="31" t="s">
        <v>202</v>
      </c>
      <c r="F31" s="31" t="s">
        <v>3</v>
      </c>
      <c r="G31" s="158">
        <f>G32</f>
        <v>0</v>
      </c>
      <c r="H31" s="213"/>
      <c r="I31" s="167" t="e">
        <f t="shared" si="0"/>
        <v>#DIV/0!</v>
      </c>
    </row>
    <row r="32" spans="1:9" hidden="1">
      <c r="A32" s="21" t="s">
        <v>448</v>
      </c>
      <c r="B32" s="28" t="s">
        <v>79</v>
      </c>
      <c r="C32" s="28" t="s">
        <v>76</v>
      </c>
      <c r="D32" s="28" t="s">
        <v>90</v>
      </c>
      <c r="E32" s="31" t="s">
        <v>449</v>
      </c>
      <c r="F32" s="31" t="s">
        <v>3</v>
      </c>
      <c r="G32" s="158">
        <f>G33</f>
        <v>0</v>
      </c>
      <c r="H32" s="213"/>
      <c r="I32" s="167" t="e">
        <f t="shared" si="0"/>
        <v>#DIV/0!</v>
      </c>
    </row>
    <row r="33" spans="1:9" hidden="1">
      <c r="A33" s="21" t="s">
        <v>88</v>
      </c>
      <c r="B33" s="28" t="s">
        <v>79</v>
      </c>
      <c r="C33" s="28" t="s">
        <v>76</v>
      </c>
      <c r="D33" s="28" t="s">
        <v>90</v>
      </c>
      <c r="E33" s="31" t="s">
        <v>449</v>
      </c>
      <c r="F33" s="31" t="s">
        <v>89</v>
      </c>
      <c r="G33" s="158">
        <v>0</v>
      </c>
      <c r="H33" s="213"/>
      <c r="I33" s="167" t="e">
        <f t="shared" si="0"/>
        <v>#DIV/0!</v>
      </c>
    </row>
    <row r="34" spans="1:9" hidden="1">
      <c r="A34" s="21"/>
      <c r="B34" s="28"/>
      <c r="C34" s="28"/>
      <c r="D34" s="28"/>
      <c r="E34" s="31"/>
      <c r="F34" s="31"/>
      <c r="G34" s="158"/>
      <c r="H34" s="213"/>
      <c r="I34" s="167" t="e">
        <f t="shared" si="0"/>
        <v>#DIV/0!</v>
      </c>
    </row>
    <row r="35" spans="1:9" s="215" customFormat="1" ht="31.5">
      <c r="A35" s="25" t="s">
        <v>18</v>
      </c>
      <c r="B35" s="27" t="s">
        <v>79</v>
      </c>
      <c r="C35" s="27" t="s">
        <v>76</v>
      </c>
      <c r="D35" s="27" t="s">
        <v>90</v>
      </c>
      <c r="E35" s="30" t="s">
        <v>4</v>
      </c>
      <c r="F35" s="30" t="s">
        <v>3</v>
      </c>
      <c r="G35" s="183">
        <f t="shared" ref="G35:H37" si="2">G36</f>
        <v>106.8</v>
      </c>
      <c r="H35" s="183">
        <f t="shared" si="2"/>
        <v>106.8</v>
      </c>
      <c r="I35" s="167">
        <f t="shared" si="0"/>
        <v>100</v>
      </c>
    </row>
    <row r="36" spans="1:9" s="215" customFormat="1" ht="63">
      <c r="A36" s="21" t="s">
        <v>571</v>
      </c>
      <c r="B36" s="28" t="s">
        <v>79</v>
      </c>
      <c r="C36" s="28" t="s">
        <v>76</v>
      </c>
      <c r="D36" s="28" t="s">
        <v>90</v>
      </c>
      <c r="E36" s="31" t="s">
        <v>172</v>
      </c>
      <c r="F36" s="31" t="s">
        <v>3</v>
      </c>
      <c r="G36" s="184">
        <f t="shared" si="2"/>
        <v>106.8</v>
      </c>
      <c r="H36" s="184">
        <f t="shared" si="2"/>
        <v>106.8</v>
      </c>
      <c r="I36" s="213">
        <f>I37</f>
        <v>100</v>
      </c>
    </row>
    <row r="37" spans="1:9" s="215" customFormat="1" ht="31.5">
      <c r="A37" s="21" t="s">
        <v>91</v>
      </c>
      <c r="B37" s="28" t="s">
        <v>79</v>
      </c>
      <c r="C37" s="28" t="s">
        <v>76</v>
      </c>
      <c r="D37" s="28" t="s">
        <v>90</v>
      </c>
      <c r="E37" s="31" t="s">
        <v>201</v>
      </c>
      <c r="F37" s="31" t="s">
        <v>3</v>
      </c>
      <c r="G37" s="184">
        <f t="shared" si="2"/>
        <v>106.8</v>
      </c>
      <c r="H37" s="184">
        <f t="shared" si="2"/>
        <v>106.8</v>
      </c>
      <c r="I37" s="213">
        <f>I38</f>
        <v>100</v>
      </c>
    </row>
    <row r="38" spans="1:9" s="215" customFormat="1">
      <c r="A38" s="21" t="s">
        <v>92</v>
      </c>
      <c r="B38" s="28" t="s">
        <v>79</v>
      </c>
      <c r="C38" s="28" t="s">
        <v>76</v>
      </c>
      <c r="D38" s="28" t="s">
        <v>90</v>
      </c>
      <c r="E38" s="31" t="s">
        <v>202</v>
      </c>
      <c r="F38" s="31" t="s">
        <v>3</v>
      </c>
      <c r="G38" s="184">
        <f>G40</f>
        <v>106.8</v>
      </c>
      <c r="H38" s="184">
        <f>H40</f>
        <v>106.8</v>
      </c>
      <c r="I38" s="213">
        <f>I39</f>
        <v>100</v>
      </c>
    </row>
    <row r="39" spans="1:9" s="215" customFormat="1">
      <c r="A39" s="21" t="s">
        <v>448</v>
      </c>
      <c r="B39" s="28" t="s">
        <v>79</v>
      </c>
      <c r="C39" s="28" t="s">
        <v>76</v>
      </c>
      <c r="D39" s="28" t="s">
        <v>90</v>
      </c>
      <c r="E39" s="31" t="s">
        <v>202</v>
      </c>
      <c r="F39" s="31" t="s">
        <v>3</v>
      </c>
      <c r="G39" s="184">
        <f>G40</f>
        <v>106.8</v>
      </c>
      <c r="H39" s="184">
        <f>H40</f>
        <v>106.8</v>
      </c>
      <c r="I39" s="213">
        <f>I40</f>
        <v>100</v>
      </c>
    </row>
    <row r="40" spans="1:9" s="215" customFormat="1">
      <c r="A40" s="21" t="s">
        <v>88</v>
      </c>
      <c r="B40" s="28" t="s">
        <v>79</v>
      </c>
      <c r="C40" s="28" t="s">
        <v>76</v>
      </c>
      <c r="D40" s="28" t="s">
        <v>90</v>
      </c>
      <c r="E40" s="31" t="s">
        <v>202</v>
      </c>
      <c r="F40" s="31" t="s">
        <v>89</v>
      </c>
      <c r="G40" s="184">
        <v>106.8</v>
      </c>
      <c r="H40" s="213">
        <v>106.8</v>
      </c>
      <c r="I40" s="214">
        <f t="shared" si="0"/>
        <v>100</v>
      </c>
    </row>
    <row r="41" spans="1:9" ht="63">
      <c r="A41" s="21" t="s">
        <v>615</v>
      </c>
      <c r="B41" s="28" t="s">
        <v>79</v>
      </c>
      <c r="C41" s="28" t="s">
        <v>76</v>
      </c>
      <c r="D41" s="28" t="s">
        <v>93</v>
      </c>
      <c r="E41" s="31" t="s">
        <v>176</v>
      </c>
      <c r="F41" s="31" t="s">
        <v>3</v>
      </c>
      <c r="G41" s="158">
        <f t="shared" ref="G41:H43" si="3">G42</f>
        <v>50</v>
      </c>
      <c r="H41" s="158">
        <f t="shared" si="3"/>
        <v>0</v>
      </c>
      <c r="I41" s="167">
        <f t="shared" si="0"/>
        <v>0</v>
      </c>
    </row>
    <row r="42" spans="1:9">
      <c r="A42" s="21" t="s">
        <v>20</v>
      </c>
      <c r="B42" s="28" t="s">
        <v>79</v>
      </c>
      <c r="C42" s="28" t="s">
        <v>76</v>
      </c>
      <c r="D42" s="28" t="s">
        <v>93</v>
      </c>
      <c r="E42" s="31" t="s">
        <v>177</v>
      </c>
      <c r="F42" s="31" t="s">
        <v>3</v>
      </c>
      <c r="G42" s="158">
        <f t="shared" si="3"/>
        <v>50</v>
      </c>
      <c r="H42" s="158">
        <f t="shared" si="3"/>
        <v>0</v>
      </c>
      <c r="I42" s="167">
        <f t="shared" si="0"/>
        <v>0</v>
      </c>
    </row>
    <row r="43" spans="1:9" ht="31.5">
      <c r="A43" s="21" t="s">
        <v>96</v>
      </c>
      <c r="B43" s="28" t="s">
        <v>79</v>
      </c>
      <c r="C43" s="28" t="s">
        <v>76</v>
      </c>
      <c r="D43" s="28" t="s">
        <v>93</v>
      </c>
      <c r="E43" s="31" t="s">
        <v>178</v>
      </c>
      <c r="F43" s="31" t="s">
        <v>3</v>
      </c>
      <c r="G43" s="158">
        <f t="shared" si="3"/>
        <v>50</v>
      </c>
      <c r="H43" s="158">
        <f t="shared" si="3"/>
        <v>0</v>
      </c>
      <c r="I43" s="167">
        <f t="shared" si="0"/>
        <v>0</v>
      </c>
    </row>
    <row r="44" spans="1:9">
      <c r="A44" s="21" t="s">
        <v>88</v>
      </c>
      <c r="B44" s="28" t="s">
        <v>79</v>
      </c>
      <c r="C44" s="28" t="s">
        <v>76</v>
      </c>
      <c r="D44" s="28" t="s">
        <v>93</v>
      </c>
      <c r="E44" s="31" t="s">
        <v>178</v>
      </c>
      <c r="F44" s="31" t="s">
        <v>89</v>
      </c>
      <c r="G44" s="158">
        <v>50</v>
      </c>
      <c r="H44" s="213">
        <v>0</v>
      </c>
      <c r="I44" s="167">
        <f t="shared" si="0"/>
        <v>0</v>
      </c>
    </row>
    <row r="45" spans="1:9" ht="31.5">
      <c r="A45" s="25" t="s">
        <v>97</v>
      </c>
      <c r="B45" s="27" t="s">
        <v>79</v>
      </c>
      <c r="C45" s="27" t="s">
        <v>76</v>
      </c>
      <c r="D45" s="27" t="s">
        <v>98</v>
      </c>
      <c r="E45" s="30" t="s">
        <v>4</v>
      </c>
      <c r="F45" s="30" t="s">
        <v>3</v>
      </c>
      <c r="G45" s="159">
        <f>G46+G64+G62+G71</f>
        <v>3239.2</v>
      </c>
      <c r="H45" s="159">
        <f>H46+H64+H62+H71</f>
        <v>3137</v>
      </c>
      <c r="I45" s="167">
        <f t="shared" si="0"/>
        <v>96.844899975302539</v>
      </c>
    </row>
    <row r="46" spans="1:9" ht="63">
      <c r="A46" s="21" t="s">
        <v>571</v>
      </c>
      <c r="B46" s="28" t="s">
        <v>79</v>
      </c>
      <c r="C46" s="28" t="s">
        <v>76</v>
      </c>
      <c r="D46" s="28" t="s">
        <v>98</v>
      </c>
      <c r="E46" s="31" t="s">
        <v>172</v>
      </c>
      <c r="F46" s="31" t="s">
        <v>3</v>
      </c>
      <c r="G46" s="158">
        <f>G47+G59+G53</f>
        <v>3052.2</v>
      </c>
      <c r="H46" s="158">
        <f>H47+H59+H53</f>
        <v>3012.9</v>
      </c>
      <c r="I46" s="167">
        <f t="shared" si="0"/>
        <v>98.712404167485758</v>
      </c>
    </row>
    <row r="47" spans="1:9" ht="47.25">
      <c r="A47" s="21" t="s">
        <v>78</v>
      </c>
      <c r="B47" s="28" t="s">
        <v>79</v>
      </c>
      <c r="C47" s="28" t="s">
        <v>76</v>
      </c>
      <c r="D47" s="28" t="s">
        <v>98</v>
      </c>
      <c r="E47" s="31" t="s">
        <v>173</v>
      </c>
      <c r="F47" s="31" t="s">
        <v>3</v>
      </c>
      <c r="G47" s="158">
        <f>G48</f>
        <v>3050.8999999999996</v>
      </c>
      <c r="H47" s="158">
        <f>H48</f>
        <v>3011.6</v>
      </c>
      <c r="I47" s="167">
        <f t="shared" si="0"/>
        <v>98.711855518043862</v>
      </c>
    </row>
    <row r="48" spans="1:9" ht="47.25">
      <c r="A48" s="137" t="s">
        <v>99</v>
      </c>
      <c r="B48" s="138" t="s">
        <v>79</v>
      </c>
      <c r="C48" s="138" t="s">
        <v>76</v>
      </c>
      <c r="D48" s="138" t="s">
        <v>98</v>
      </c>
      <c r="E48" s="139" t="s">
        <v>179</v>
      </c>
      <c r="F48" s="139" t="s">
        <v>3</v>
      </c>
      <c r="G48" s="160">
        <f>G49+G50+G51</f>
        <v>3050.8999999999996</v>
      </c>
      <c r="H48" s="160">
        <f>H49+H50+H51</f>
        <v>3011.6</v>
      </c>
      <c r="I48" s="167">
        <f t="shared" si="0"/>
        <v>98.711855518043862</v>
      </c>
    </row>
    <row r="49" spans="1:9" ht="110.25">
      <c r="A49" s="21" t="s">
        <v>81</v>
      </c>
      <c r="B49" s="28" t="s">
        <v>79</v>
      </c>
      <c r="C49" s="28" t="s">
        <v>76</v>
      </c>
      <c r="D49" s="28" t="s">
        <v>98</v>
      </c>
      <c r="E49" s="31" t="s">
        <v>179</v>
      </c>
      <c r="F49" s="31" t="s">
        <v>82</v>
      </c>
      <c r="G49" s="158">
        <v>2796.2</v>
      </c>
      <c r="H49" s="213">
        <v>2789.4</v>
      </c>
      <c r="I49" s="167">
        <f t="shared" si="0"/>
        <v>99.756812817395044</v>
      </c>
    </row>
    <row r="50" spans="1:9" ht="31.5">
      <c r="A50" s="21" t="s">
        <v>86</v>
      </c>
      <c r="B50" s="28" t="s">
        <v>79</v>
      </c>
      <c r="C50" s="28" t="s">
        <v>76</v>
      </c>
      <c r="D50" s="28" t="s">
        <v>98</v>
      </c>
      <c r="E50" s="31" t="s">
        <v>179</v>
      </c>
      <c r="F50" s="31" t="s">
        <v>87</v>
      </c>
      <c r="G50" s="125">
        <v>227.5</v>
      </c>
      <c r="H50" s="213">
        <v>197</v>
      </c>
      <c r="I50" s="167">
        <f t="shared" si="0"/>
        <v>86.593406593406598</v>
      </c>
    </row>
    <row r="51" spans="1:9">
      <c r="A51" s="21" t="s">
        <v>88</v>
      </c>
      <c r="B51" s="28" t="s">
        <v>79</v>
      </c>
      <c r="C51" s="28" t="s">
        <v>76</v>
      </c>
      <c r="D51" s="28" t="s">
        <v>98</v>
      </c>
      <c r="E51" s="31" t="s">
        <v>179</v>
      </c>
      <c r="F51" s="31" t="s">
        <v>89</v>
      </c>
      <c r="G51" s="125">
        <v>27.2</v>
      </c>
      <c r="H51" s="213">
        <v>25.2</v>
      </c>
      <c r="I51" s="167">
        <f t="shared" si="0"/>
        <v>92.64705882352942</v>
      </c>
    </row>
    <row r="52" spans="1:9" ht="47.25">
      <c r="A52" s="21" t="s">
        <v>447</v>
      </c>
      <c r="B52" s="28" t="s">
        <v>79</v>
      </c>
      <c r="C52" s="28" t="s">
        <v>76</v>
      </c>
      <c r="D52" s="28" t="s">
        <v>98</v>
      </c>
      <c r="E52" s="31" t="s">
        <v>406</v>
      </c>
      <c r="F52" s="31" t="s">
        <v>3</v>
      </c>
      <c r="G52" s="125">
        <f>G59</f>
        <v>1.3</v>
      </c>
      <c r="H52" s="125">
        <f>H59</f>
        <v>1.3</v>
      </c>
      <c r="I52" s="167">
        <f t="shared" si="0"/>
        <v>100</v>
      </c>
    </row>
    <row r="53" spans="1:9" ht="31.5" hidden="1">
      <c r="A53" s="21" t="s">
        <v>407</v>
      </c>
      <c r="B53" s="28" t="s">
        <v>79</v>
      </c>
      <c r="C53" s="28" t="s">
        <v>76</v>
      </c>
      <c r="D53" s="28" t="s">
        <v>98</v>
      </c>
      <c r="E53" s="31" t="s">
        <v>408</v>
      </c>
      <c r="F53" s="31" t="s">
        <v>3</v>
      </c>
      <c r="G53" s="125">
        <f>G54+G56</f>
        <v>0</v>
      </c>
      <c r="H53" s="213"/>
      <c r="I53" s="167" t="e">
        <f t="shared" si="0"/>
        <v>#DIV/0!</v>
      </c>
    </row>
    <row r="54" spans="1:9" ht="78.75" hidden="1">
      <c r="A54" s="21" t="s">
        <v>203</v>
      </c>
      <c r="B54" s="28" t="s">
        <v>79</v>
      </c>
      <c r="C54" s="28" t="s">
        <v>76</v>
      </c>
      <c r="D54" s="28" t="s">
        <v>98</v>
      </c>
      <c r="E54" s="31" t="s">
        <v>204</v>
      </c>
      <c r="F54" s="31" t="s">
        <v>3</v>
      </c>
      <c r="G54" s="125">
        <f>G55</f>
        <v>0</v>
      </c>
      <c r="H54" s="213"/>
      <c r="I54" s="167" t="e">
        <f t="shared" si="0"/>
        <v>#DIV/0!</v>
      </c>
    </row>
    <row r="55" spans="1:9" ht="110.25" hidden="1">
      <c r="A55" s="21" t="s">
        <v>81</v>
      </c>
      <c r="B55" s="28" t="s">
        <v>79</v>
      </c>
      <c r="C55" s="28" t="s">
        <v>76</v>
      </c>
      <c r="D55" s="28" t="s">
        <v>98</v>
      </c>
      <c r="E55" s="31" t="s">
        <v>204</v>
      </c>
      <c r="F55" s="31" t="s">
        <v>82</v>
      </c>
      <c r="G55" s="125">
        <v>0</v>
      </c>
      <c r="H55" s="213"/>
      <c r="I55" s="167" t="e">
        <f t="shared" si="0"/>
        <v>#DIV/0!</v>
      </c>
    </row>
    <row r="56" spans="1:9" ht="47.25" hidden="1">
      <c r="A56" s="21" t="s">
        <v>205</v>
      </c>
      <c r="B56" s="28" t="s">
        <v>79</v>
      </c>
      <c r="C56" s="28" t="s">
        <v>76</v>
      </c>
      <c r="D56" s="28" t="s">
        <v>98</v>
      </c>
      <c r="E56" s="31" t="s">
        <v>206</v>
      </c>
      <c r="F56" s="31" t="s">
        <v>3</v>
      </c>
      <c r="G56" s="125">
        <v>0</v>
      </c>
      <c r="H56" s="213"/>
      <c r="I56" s="167" t="e">
        <f t="shared" si="0"/>
        <v>#DIV/0!</v>
      </c>
    </row>
    <row r="57" spans="1:9" ht="110.25" hidden="1">
      <c r="A57" s="21" t="s">
        <v>81</v>
      </c>
      <c r="B57" s="28" t="s">
        <v>79</v>
      </c>
      <c r="C57" s="28" t="s">
        <v>76</v>
      </c>
      <c r="D57" s="28" t="s">
        <v>98</v>
      </c>
      <c r="E57" s="31" t="s">
        <v>206</v>
      </c>
      <c r="F57" s="31" t="s">
        <v>82</v>
      </c>
      <c r="G57" s="125">
        <v>0</v>
      </c>
      <c r="H57" s="213"/>
      <c r="I57" s="167" t="e">
        <f t="shared" si="0"/>
        <v>#DIV/0!</v>
      </c>
    </row>
    <row r="58" spans="1:9" hidden="1">
      <c r="A58" s="21"/>
      <c r="B58" s="28" t="s">
        <v>79</v>
      </c>
      <c r="C58" s="28" t="s">
        <v>76</v>
      </c>
      <c r="D58" s="28" t="s">
        <v>98</v>
      </c>
      <c r="E58" s="31" t="s">
        <v>201</v>
      </c>
      <c r="F58" s="31" t="s">
        <v>3</v>
      </c>
      <c r="G58" s="125"/>
      <c r="H58" s="213"/>
      <c r="I58" s="167" t="e">
        <f t="shared" si="0"/>
        <v>#DIV/0!</v>
      </c>
    </row>
    <row r="59" spans="1:9" ht="78.75">
      <c r="A59" s="21" t="s">
        <v>100</v>
      </c>
      <c r="B59" s="28" t="s">
        <v>79</v>
      </c>
      <c r="C59" s="28" t="s">
        <v>76</v>
      </c>
      <c r="D59" s="28" t="s">
        <v>98</v>
      </c>
      <c r="E59" s="31" t="s">
        <v>180</v>
      </c>
      <c r="F59" s="31" t="s">
        <v>3</v>
      </c>
      <c r="G59" s="160">
        <f>G60</f>
        <v>1.3</v>
      </c>
      <c r="H59" s="160">
        <f>H60</f>
        <v>1.3</v>
      </c>
      <c r="I59" s="167">
        <f t="shared" si="0"/>
        <v>100</v>
      </c>
    </row>
    <row r="60" spans="1:9" ht="47.25">
      <c r="A60" s="21" t="s">
        <v>101</v>
      </c>
      <c r="B60" s="28" t="s">
        <v>79</v>
      </c>
      <c r="C60" s="28" t="s">
        <v>76</v>
      </c>
      <c r="D60" s="28" t="s">
        <v>98</v>
      </c>
      <c r="E60" s="31" t="s">
        <v>181</v>
      </c>
      <c r="F60" s="31" t="s">
        <v>3</v>
      </c>
      <c r="G60" s="158">
        <f>G61</f>
        <v>1.3</v>
      </c>
      <c r="H60" s="158">
        <f>H61</f>
        <v>1.3</v>
      </c>
      <c r="I60" s="167">
        <f t="shared" si="0"/>
        <v>100</v>
      </c>
    </row>
    <row r="61" spans="1:9" ht="31.5">
      <c r="A61" s="21" t="s">
        <v>86</v>
      </c>
      <c r="B61" s="28" t="s">
        <v>79</v>
      </c>
      <c r="C61" s="28" t="s">
        <v>76</v>
      </c>
      <c r="D61" s="28" t="s">
        <v>98</v>
      </c>
      <c r="E61" s="31" t="s">
        <v>181</v>
      </c>
      <c r="F61" s="31" t="s">
        <v>87</v>
      </c>
      <c r="G61" s="158">
        <v>1.3</v>
      </c>
      <c r="H61" s="213">
        <v>1.3</v>
      </c>
      <c r="I61" s="167">
        <f t="shared" si="0"/>
        <v>100</v>
      </c>
    </row>
    <row r="62" spans="1:9" hidden="1">
      <c r="A62" s="21" t="s">
        <v>430</v>
      </c>
      <c r="B62" s="28" t="s">
        <v>79</v>
      </c>
      <c r="C62" s="28" t="s">
        <v>76</v>
      </c>
      <c r="D62" s="28" t="s">
        <v>98</v>
      </c>
      <c r="E62" s="31" t="s">
        <v>431</v>
      </c>
      <c r="F62" s="31" t="s">
        <v>3</v>
      </c>
      <c r="G62" s="158">
        <f>G63</f>
        <v>0</v>
      </c>
      <c r="H62" s="213"/>
      <c r="I62" s="167" t="e">
        <f t="shared" si="0"/>
        <v>#DIV/0!</v>
      </c>
    </row>
    <row r="63" spans="1:9" hidden="1">
      <c r="A63" s="21" t="s">
        <v>88</v>
      </c>
      <c r="B63" s="28" t="s">
        <v>79</v>
      </c>
      <c r="C63" s="28" t="s">
        <v>76</v>
      </c>
      <c r="D63" s="28" t="s">
        <v>98</v>
      </c>
      <c r="E63" s="31" t="s">
        <v>431</v>
      </c>
      <c r="F63" s="31" t="s">
        <v>89</v>
      </c>
      <c r="G63" s="158">
        <v>0</v>
      </c>
      <c r="H63" s="213"/>
      <c r="I63" s="167" t="e">
        <f t="shared" si="0"/>
        <v>#DIV/0!</v>
      </c>
    </row>
    <row r="64" spans="1:9" ht="63">
      <c r="A64" s="21" t="s">
        <v>614</v>
      </c>
      <c r="B64" s="28" t="s">
        <v>79</v>
      </c>
      <c r="C64" s="28" t="s">
        <v>76</v>
      </c>
      <c r="D64" s="28" t="s">
        <v>98</v>
      </c>
      <c r="E64" s="31" t="s">
        <v>182</v>
      </c>
      <c r="F64" s="31" t="s">
        <v>3</v>
      </c>
      <c r="G64" s="158">
        <f>G65</f>
        <v>187</v>
      </c>
      <c r="H64" s="158">
        <f>H65</f>
        <v>124.1</v>
      </c>
      <c r="I64" s="167">
        <f t="shared" si="0"/>
        <v>66.36363636363636</v>
      </c>
    </row>
    <row r="65" spans="1:9" ht="63">
      <c r="A65" s="140" t="s">
        <v>102</v>
      </c>
      <c r="B65" s="141" t="s">
        <v>79</v>
      </c>
      <c r="C65" s="141" t="s">
        <v>76</v>
      </c>
      <c r="D65" s="141" t="s">
        <v>98</v>
      </c>
      <c r="E65" s="142" t="s">
        <v>183</v>
      </c>
      <c r="F65" s="143" t="s">
        <v>3</v>
      </c>
      <c r="G65" s="161">
        <f>G66+G70</f>
        <v>187</v>
      </c>
      <c r="H65" s="161">
        <f>H66+H70</f>
        <v>124.1</v>
      </c>
      <c r="I65" s="167">
        <f t="shared" si="0"/>
        <v>66.36363636363636</v>
      </c>
    </row>
    <row r="66" spans="1:9" ht="47.25">
      <c r="A66" s="137" t="s">
        <v>103</v>
      </c>
      <c r="B66" s="28" t="s">
        <v>79</v>
      </c>
      <c r="C66" s="28" t="s">
        <v>76</v>
      </c>
      <c r="D66" s="28" t="s">
        <v>98</v>
      </c>
      <c r="E66" s="31" t="s">
        <v>184</v>
      </c>
      <c r="F66" s="31" t="s">
        <v>3</v>
      </c>
      <c r="G66" s="160">
        <f>G67+G68</f>
        <v>187</v>
      </c>
      <c r="H66" s="160">
        <f>H67+H68</f>
        <v>124.1</v>
      </c>
      <c r="I66" s="167">
        <f t="shared" si="0"/>
        <v>66.36363636363636</v>
      </c>
    </row>
    <row r="67" spans="1:9" ht="31.5">
      <c r="A67" s="21" t="s">
        <v>86</v>
      </c>
      <c r="B67" s="28" t="s">
        <v>79</v>
      </c>
      <c r="C67" s="28" t="s">
        <v>76</v>
      </c>
      <c r="D67" s="28" t="s">
        <v>98</v>
      </c>
      <c r="E67" s="31" t="s">
        <v>184</v>
      </c>
      <c r="F67" s="31" t="s">
        <v>87</v>
      </c>
      <c r="G67" s="158">
        <v>145</v>
      </c>
      <c r="H67" s="213">
        <v>124.1</v>
      </c>
      <c r="I67" s="167">
        <f t="shared" si="0"/>
        <v>85.586206896551715</v>
      </c>
    </row>
    <row r="68" spans="1:9">
      <c r="A68" s="21" t="s">
        <v>88</v>
      </c>
      <c r="B68" s="28" t="s">
        <v>79</v>
      </c>
      <c r="C68" s="28" t="s">
        <v>76</v>
      </c>
      <c r="D68" s="28" t="s">
        <v>98</v>
      </c>
      <c r="E68" s="31" t="s">
        <v>184</v>
      </c>
      <c r="F68" s="31" t="s">
        <v>89</v>
      </c>
      <c r="G68" s="158">
        <v>42</v>
      </c>
      <c r="H68" s="213">
        <v>0</v>
      </c>
      <c r="I68" s="167">
        <f t="shared" si="0"/>
        <v>0</v>
      </c>
    </row>
    <row r="69" spans="1:9" ht="31.5" hidden="1">
      <c r="A69" s="144" t="s">
        <v>104</v>
      </c>
      <c r="B69" s="28" t="s">
        <v>79</v>
      </c>
      <c r="C69" s="28" t="s">
        <v>76</v>
      </c>
      <c r="D69" s="28" t="s">
        <v>98</v>
      </c>
      <c r="E69" s="31" t="s">
        <v>207</v>
      </c>
      <c r="F69" s="31" t="s">
        <v>3</v>
      </c>
      <c r="G69" s="158">
        <f>G70</f>
        <v>0</v>
      </c>
      <c r="H69" s="213">
        <v>0</v>
      </c>
      <c r="I69" s="167" t="e">
        <f t="shared" si="0"/>
        <v>#DIV/0!</v>
      </c>
    </row>
    <row r="70" spans="1:9" ht="31.5" hidden="1">
      <c r="A70" s="21" t="s">
        <v>86</v>
      </c>
      <c r="B70" s="28" t="s">
        <v>79</v>
      </c>
      <c r="C70" s="28" t="s">
        <v>76</v>
      </c>
      <c r="D70" s="28" t="s">
        <v>98</v>
      </c>
      <c r="E70" s="31" t="s">
        <v>207</v>
      </c>
      <c r="F70" s="31" t="s">
        <v>87</v>
      </c>
      <c r="G70" s="158"/>
      <c r="H70" s="213">
        <v>0</v>
      </c>
      <c r="I70" s="167" t="e">
        <f t="shared" si="0"/>
        <v>#DIV/0!</v>
      </c>
    </row>
    <row r="71" spans="1:9" ht="63" hidden="1">
      <c r="A71" s="21" t="s">
        <v>210</v>
      </c>
      <c r="B71" s="28" t="s">
        <v>79</v>
      </c>
      <c r="C71" s="28" t="s">
        <v>76</v>
      </c>
      <c r="D71" s="28" t="s">
        <v>98</v>
      </c>
      <c r="E71" s="31" t="s">
        <v>176</v>
      </c>
      <c r="F71" s="31" t="s">
        <v>3</v>
      </c>
      <c r="G71" s="158">
        <f t="shared" ref="G71:H73" si="4">G72</f>
        <v>0</v>
      </c>
      <c r="H71" s="158">
        <f t="shared" si="4"/>
        <v>0</v>
      </c>
      <c r="I71" s="167" t="e">
        <f t="shared" si="0"/>
        <v>#DIV/0!</v>
      </c>
    </row>
    <row r="72" spans="1:9" hidden="1">
      <c r="A72" s="21" t="s">
        <v>20</v>
      </c>
      <c r="B72" s="28" t="s">
        <v>79</v>
      </c>
      <c r="C72" s="28" t="s">
        <v>76</v>
      </c>
      <c r="D72" s="28" t="s">
        <v>98</v>
      </c>
      <c r="E72" s="31" t="s">
        <v>177</v>
      </c>
      <c r="F72" s="31" t="s">
        <v>3</v>
      </c>
      <c r="G72" s="158">
        <f t="shared" si="4"/>
        <v>0</v>
      </c>
      <c r="H72" s="158">
        <f t="shared" si="4"/>
        <v>0</v>
      </c>
      <c r="I72" s="167" t="e">
        <f t="shared" si="0"/>
        <v>#DIV/0!</v>
      </c>
    </row>
    <row r="73" spans="1:9" ht="31.5" hidden="1">
      <c r="A73" s="21" t="s">
        <v>96</v>
      </c>
      <c r="B73" s="28" t="s">
        <v>79</v>
      </c>
      <c r="C73" s="28" t="s">
        <v>76</v>
      </c>
      <c r="D73" s="28" t="s">
        <v>98</v>
      </c>
      <c r="E73" s="31" t="s">
        <v>178</v>
      </c>
      <c r="F73" s="31" t="s">
        <v>3</v>
      </c>
      <c r="G73" s="158">
        <f t="shared" si="4"/>
        <v>0</v>
      </c>
      <c r="H73" s="158">
        <f t="shared" si="4"/>
        <v>0</v>
      </c>
      <c r="I73" s="167" t="e">
        <f t="shared" si="0"/>
        <v>#DIV/0!</v>
      </c>
    </row>
    <row r="74" spans="1:9" hidden="1">
      <c r="A74" s="21" t="s">
        <v>88</v>
      </c>
      <c r="B74" s="28" t="s">
        <v>79</v>
      </c>
      <c r="C74" s="28" t="s">
        <v>76</v>
      </c>
      <c r="D74" s="28" t="s">
        <v>98</v>
      </c>
      <c r="E74" s="31" t="s">
        <v>178</v>
      </c>
      <c r="F74" s="31" t="s">
        <v>87</v>
      </c>
      <c r="G74" s="158">
        <v>0</v>
      </c>
      <c r="H74" s="213">
        <v>0</v>
      </c>
      <c r="I74" s="167" t="e">
        <f t="shared" si="0"/>
        <v>#DIV/0!</v>
      </c>
    </row>
    <row r="75" spans="1:9" ht="47.25">
      <c r="A75" s="25" t="s">
        <v>24</v>
      </c>
      <c r="B75" s="27" t="s">
        <v>79</v>
      </c>
      <c r="C75" s="27" t="s">
        <v>105</v>
      </c>
      <c r="D75" s="27" t="s">
        <v>11</v>
      </c>
      <c r="E75" s="30" t="s">
        <v>4</v>
      </c>
      <c r="F75" s="30" t="s">
        <v>3</v>
      </c>
      <c r="G75" s="159">
        <f>G83+G88</f>
        <v>55</v>
      </c>
      <c r="H75" s="159">
        <f>H83+H88</f>
        <v>53.9</v>
      </c>
      <c r="I75" s="217">
        <f t="shared" si="0"/>
        <v>98</v>
      </c>
    </row>
    <row r="76" spans="1:9" ht="63" hidden="1">
      <c r="A76" s="137" t="s">
        <v>106</v>
      </c>
      <c r="B76" s="138" t="s">
        <v>79</v>
      </c>
      <c r="C76" s="138" t="s">
        <v>105</v>
      </c>
      <c r="D76" s="138" t="s">
        <v>107</v>
      </c>
      <c r="E76" s="139" t="s">
        <v>74</v>
      </c>
      <c r="F76" s="139" t="s">
        <v>3</v>
      </c>
      <c r="G76" s="160"/>
      <c r="H76" s="213"/>
      <c r="I76" s="167" t="e">
        <f t="shared" ref="I76:I142" si="5">H76/G76*100</f>
        <v>#DIV/0!</v>
      </c>
    </row>
    <row r="77" spans="1:9" ht="63" hidden="1">
      <c r="A77" s="21" t="s">
        <v>94</v>
      </c>
      <c r="B77" s="28" t="s">
        <v>79</v>
      </c>
      <c r="C77" s="28" t="s">
        <v>105</v>
      </c>
      <c r="D77" s="28" t="s">
        <v>107</v>
      </c>
      <c r="E77" s="31" t="s">
        <v>95</v>
      </c>
      <c r="F77" s="31" t="s">
        <v>3</v>
      </c>
      <c r="G77" s="158"/>
      <c r="H77" s="213"/>
      <c r="I77" s="167" t="e">
        <f t="shared" si="5"/>
        <v>#DIV/0!</v>
      </c>
    </row>
    <row r="78" spans="1:9" ht="31.5" hidden="1">
      <c r="A78" s="21" t="s">
        <v>108</v>
      </c>
      <c r="B78" s="28" t="s">
        <v>79</v>
      </c>
      <c r="C78" s="28" t="s">
        <v>105</v>
      </c>
      <c r="D78" s="28" t="s">
        <v>107</v>
      </c>
      <c r="E78" s="31" t="s">
        <v>109</v>
      </c>
      <c r="F78" s="31" t="s">
        <v>3</v>
      </c>
      <c r="G78" s="158"/>
      <c r="H78" s="213"/>
      <c r="I78" s="167" t="e">
        <f t="shared" si="5"/>
        <v>#DIV/0!</v>
      </c>
    </row>
    <row r="79" spans="1:9" ht="31.5" hidden="1">
      <c r="A79" s="21" t="s">
        <v>110</v>
      </c>
      <c r="B79" s="28" t="s">
        <v>79</v>
      </c>
      <c r="C79" s="28" t="s">
        <v>105</v>
      </c>
      <c r="D79" s="28" t="s">
        <v>107</v>
      </c>
      <c r="E79" s="31" t="s">
        <v>111</v>
      </c>
      <c r="F79" s="31" t="s">
        <v>3</v>
      </c>
      <c r="G79" s="158"/>
      <c r="H79" s="213"/>
      <c r="I79" s="167" t="e">
        <f t="shared" si="5"/>
        <v>#DIV/0!</v>
      </c>
    </row>
    <row r="80" spans="1:9" ht="31.5" hidden="1">
      <c r="A80" s="21" t="s">
        <v>86</v>
      </c>
      <c r="B80" s="28" t="s">
        <v>79</v>
      </c>
      <c r="C80" s="28" t="s">
        <v>105</v>
      </c>
      <c r="D80" s="28" t="s">
        <v>107</v>
      </c>
      <c r="E80" s="31" t="s">
        <v>111</v>
      </c>
      <c r="F80" s="31" t="s">
        <v>87</v>
      </c>
      <c r="G80" s="158"/>
      <c r="H80" s="213"/>
      <c r="I80" s="167" t="e">
        <f t="shared" si="5"/>
        <v>#DIV/0!</v>
      </c>
    </row>
    <row r="81" spans="1:9" ht="31.5">
      <c r="A81" s="137" t="s">
        <v>112</v>
      </c>
      <c r="B81" s="138" t="s">
        <v>79</v>
      </c>
      <c r="C81" s="138" t="s">
        <v>105</v>
      </c>
      <c r="D81" s="138" t="s">
        <v>113</v>
      </c>
      <c r="E81" s="139" t="s">
        <v>4</v>
      </c>
      <c r="F81" s="139" t="s">
        <v>3</v>
      </c>
      <c r="G81" s="160">
        <f t="shared" ref="G81:H84" si="6">G82</f>
        <v>51</v>
      </c>
      <c r="H81" s="160">
        <f t="shared" si="6"/>
        <v>51</v>
      </c>
      <c r="I81" s="167">
        <f t="shared" si="5"/>
        <v>100</v>
      </c>
    </row>
    <row r="82" spans="1:9" ht="63">
      <c r="A82" s="21" t="s">
        <v>615</v>
      </c>
      <c r="B82" s="28" t="s">
        <v>79</v>
      </c>
      <c r="C82" s="28" t="s">
        <v>105</v>
      </c>
      <c r="D82" s="28" t="s">
        <v>113</v>
      </c>
      <c r="E82" s="31" t="s">
        <v>176</v>
      </c>
      <c r="F82" s="31" t="s">
        <v>3</v>
      </c>
      <c r="G82" s="158">
        <f t="shared" si="6"/>
        <v>51</v>
      </c>
      <c r="H82" s="158">
        <f t="shared" si="6"/>
        <v>51</v>
      </c>
      <c r="I82" s="167">
        <f t="shared" si="5"/>
        <v>100</v>
      </c>
    </row>
    <row r="83" spans="1:9" ht="31.5">
      <c r="A83" s="21" t="s">
        <v>108</v>
      </c>
      <c r="B83" s="28" t="s">
        <v>79</v>
      </c>
      <c r="C83" s="28" t="s">
        <v>105</v>
      </c>
      <c r="D83" s="28" t="s">
        <v>113</v>
      </c>
      <c r="E83" s="31" t="s">
        <v>185</v>
      </c>
      <c r="F83" s="31" t="s">
        <v>3</v>
      </c>
      <c r="G83" s="158">
        <f t="shared" si="6"/>
        <v>51</v>
      </c>
      <c r="H83" s="158">
        <f t="shared" si="6"/>
        <v>51</v>
      </c>
      <c r="I83" s="167">
        <f t="shared" si="5"/>
        <v>100</v>
      </c>
    </row>
    <row r="84" spans="1:9" ht="31.5">
      <c r="A84" s="21" t="s">
        <v>114</v>
      </c>
      <c r="B84" s="28" t="s">
        <v>79</v>
      </c>
      <c r="C84" s="28" t="s">
        <v>105</v>
      </c>
      <c r="D84" s="28" t="s">
        <v>113</v>
      </c>
      <c r="E84" s="31" t="s">
        <v>211</v>
      </c>
      <c r="F84" s="31" t="s">
        <v>3</v>
      </c>
      <c r="G84" s="158">
        <f t="shared" si="6"/>
        <v>51</v>
      </c>
      <c r="H84" s="158">
        <f t="shared" si="6"/>
        <v>51</v>
      </c>
      <c r="I84" s="167">
        <f t="shared" si="5"/>
        <v>100</v>
      </c>
    </row>
    <row r="85" spans="1:9" ht="31.5">
      <c r="A85" s="21" t="s">
        <v>86</v>
      </c>
      <c r="B85" s="28" t="s">
        <v>79</v>
      </c>
      <c r="C85" s="28" t="s">
        <v>105</v>
      </c>
      <c r="D85" s="28" t="s">
        <v>113</v>
      </c>
      <c r="E85" s="31" t="s">
        <v>211</v>
      </c>
      <c r="F85" s="31" t="s">
        <v>87</v>
      </c>
      <c r="G85" s="158">
        <v>51</v>
      </c>
      <c r="H85" s="213">
        <v>51</v>
      </c>
      <c r="I85" s="167">
        <f t="shared" si="5"/>
        <v>100</v>
      </c>
    </row>
    <row r="86" spans="1:9" ht="31.5">
      <c r="A86" s="144" t="s">
        <v>450</v>
      </c>
      <c r="B86" s="145" t="s">
        <v>79</v>
      </c>
      <c r="C86" s="145" t="s">
        <v>105</v>
      </c>
      <c r="D86" s="145" t="s">
        <v>115</v>
      </c>
      <c r="E86" s="146" t="s">
        <v>4</v>
      </c>
      <c r="F86" s="146" t="s">
        <v>3</v>
      </c>
      <c r="G86" s="162">
        <f t="shared" ref="G86:H89" si="7">G87</f>
        <v>4</v>
      </c>
      <c r="H86" s="162">
        <f t="shared" si="7"/>
        <v>2.9</v>
      </c>
      <c r="I86" s="167">
        <f t="shared" si="5"/>
        <v>72.5</v>
      </c>
    </row>
    <row r="87" spans="1:9" ht="63">
      <c r="A87" s="21" t="s">
        <v>615</v>
      </c>
      <c r="B87" s="32" t="s">
        <v>79</v>
      </c>
      <c r="C87" s="32" t="s">
        <v>105</v>
      </c>
      <c r="D87" s="32" t="s">
        <v>115</v>
      </c>
      <c r="E87" s="33" t="s">
        <v>176</v>
      </c>
      <c r="F87" s="33" t="s">
        <v>3</v>
      </c>
      <c r="G87" s="125">
        <f t="shared" si="7"/>
        <v>4</v>
      </c>
      <c r="H87" s="125">
        <f t="shared" si="7"/>
        <v>2.9</v>
      </c>
      <c r="I87" s="167">
        <f t="shared" si="5"/>
        <v>72.5</v>
      </c>
    </row>
    <row r="88" spans="1:9" ht="31.5">
      <c r="A88" s="21" t="s">
        <v>108</v>
      </c>
      <c r="B88" s="32" t="s">
        <v>79</v>
      </c>
      <c r="C88" s="32" t="s">
        <v>105</v>
      </c>
      <c r="D88" s="32" t="s">
        <v>115</v>
      </c>
      <c r="E88" s="33" t="s">
        <v>185</v>
      </c>
      <c r="F88" s="33" t="s">
        <v>3</v>
      </c>
      <c r="G88" s="125">
        <f t="shared" si="7"/>
        <v>4</v>
      </c>
      <c r="H88" s="125">
        <f t="shared" si="7"/>
        <v>2.9</v>
      </c>
      <c r="I88" s="167">
        <f t="shared" si="5"/>
        <v>72.5</v>
      </c>
    </row>
    <row r="89" spans="1:9" ht="63">
      <c r="A89" s="21" t="s">
        <v>116</v>
      </c>
      <c r="B89" s="28" t="s">
        <v>79</v>
      </c>
      <c r="C89" s="28" t="s">
        <v>105</v>
      </c>
      <c r="D89" s="28" t="s">
        <v>115</v>
      </c>
      <c r="E89" s="31" t="s">
        <v>186</v>
      </c>
      <c r="F89" s="31" t="s">
        <v>3</v>
      </c>
      <c r="G89" s="158">
        <f t="shared" si="7"/>
        <v>4</v>
      </c>
      <c r="H89" s="158">
        <f t="shared" si="7"/>
        <v>2.9</v>
      </c>
      <c r="I89" s="167">
        <f t="shared" si="5"/>
        <v>72.5</v>
      </c>
    </row>
    <row r="90" spans="1:9" ht="31.5">
      <c r="A90" s="21" t="s">
        <v>86</v>
      </c>
      <c r="B90" s="28" t="s">
        <v>79</v>
      </c>
      <c r="C90" s="28" t="s">
        <v>105</v>
      </c>
      <c r="D90" s="28" t="s">
        <v>115</v>
      </c>
      <c r="E90" s="31" t="s">
        <v>186</v>
      </c>
      <c r="F90" s="31" t="s">
        <v>87</v>
      </c>
      <c r="G90" s="158">
        <v>4</v>
      </c>
      <c r="H90" s="213">
        <v>2.9</v>
      </c>
      <c r="I90" s="167">
        <f t="shared" si="5"/>
        <v>72.5</v>
      </c>
    </row>
    <row r="91" spans="1:9">
      <c r="A91" s="25" t="s">
        <v>32</v>
      </c>
      <c r="B91" s="27" t="s">
        <v>79</v>
      </c>
      <c r="C91" s="27" t="s">
        <v>84</v>
      </c>
      <c r="D91" s="27" t="s">
        <v>11</v>
      </c>
      <c r="E91" s="30" t="s">
        <v>4</v>
      </c>
      <c r="F91" s="30" t="s">
        <v>3</v>
      </c>
      <c r="G91" s="159">
        <f>G97</f>
        <v>12400.000000000002</v>
      </c>
      <c r="H91" s="159">
        <f>H97</f>
        <v>12339.600000000002</v>
      </c>
      <c r="I91" s="167">
        <f t="shared" si="5"/>
        <v>99.512903225806454</v>
      </c>
    </row>
    <row r="92" spans="1:9" hidden="1">
      <c r="A92" s="21" t="s">
        <v>117</v>
      </c>
      <c r="B92" s="28" t="s">
        <v>79</v>
      </c>
      <c r="C92" s="28" t="s">
        <v>84</v>
      </c>
      <c r="D92" s="28" t="s">
        <v>118</v>
      </c>
      <c r="E92" s="31" t="s">
        <v>74</v>
      </c>
      <c r="F92" s="31" t="s">
        <v>3</v>
      </c>
      <c r="G92" s="158"/>
      <c r="H92" s="213"/>
      <c r="I92" s="167" t="e">
        <f t="shared" si="5"/>
        <v>#DIV/0!</v>
      </c>
    </row>
    <row r="93" spans="1:9" ht="78.75" hidden="1">
      <c r="A93" s="21" t="s">
        <v>119</v>
      </c>
      <c r="B93" s="28" t="s">
        <v>79</v>
      </c>
      <c r="C93" s="28" t="s">
        <v>84</v>
      </c>
      <c r="D93" s="28" t="s">
        <v>118</v>
      </c>
      <c r="E93" s="31" t="s">
        <v>120</v>
      </c>
      <c r="F93" s="31" t="s">
        <v>3</v>
      </c>
      <c r="G93" s="158"/>
      <c r="H93" s="213"/>
      <c r="I93" s="167" t="e">
        <f t="shared" si="5"/>
        <v>#DIV/0!</v>
      </c>
    </row>
    <row r="94" spans="1:9" ht="31.5" hidden="1">
      <c r="A94" s="21" t="s">
        <v>108</v>
      </c>
      <c r="B94" s="28" t="s">
        <v>79</v>
      </c>
      <c r="C94" s="28" t="s">
        <v>84</v>
      </c>
      <c r="D94" s="28" t="s">
        <v>118</v>
      </c>
      <c r="E94" s="31" t="s">
        <v>121</v>
      </c>
      <c r="F94" s="31" t="s">
        <v>3</v>
      </c>
      <c r="G94" s="158"/>
      <c r="H94" s="213"/>
      <c r="I94" s="167" t="e">
        <f t="shared" si="5"/>
        <v>#DIV/0!</v>
      </c>
    </row>
    <row r="95" spans="1:9" ht="31.5" hidden="1">
      <c r="A95" s="21" t="s">
        <v>122</v>
      </c>
      <c r="B95" s="28" t="s">
        <v>79</v>
      </c>
      <c r="C95" s="28" t="s">
        <v>84</v>
      </c>
      <c r="D95" s="28" t="s">
        <v>118</v>
      </c>
      <c r="E95" s="31" t="s">
        <v>123</v>
      </c>
      <c r="F95" s="31" t="s">
        <v>3</v>
      </c>
      <c r="G95" s="158"/>
      <c r="H95" s="213"/>
      <c r="I95" s="167" t="e">
        <f t="shared" si="5"/>
        <v>#DIV/0!</v>
      </c>
    </row>
    <row r="96" spans="1:9" hidden="1">
      <c r="A96" s="21" t="s">
        <v>88</v>
      </c>
      <c r="B96" s="28" t="s">
        <v>79</v>
      </c>
      <c r="C96" s="28" t="s">
        <v>84</v>
      </c>
      <c r="D96" s="28" t="s">
        <v>118</v>
      </c>
      <c r="E96" s="31" t="s">
        <v>123</v>
      </c>
      <c r="F96" s="31" t="s">
        <v>89</v>
      </c>
      <c r="G96" s="158"/>
      <c r="H96" s="213"/>
      <c r="I96" s="167" t="e">
        <f t="shared" si="5"/>
        <v>#DIV/0!</v>
      </c>
    </row>
    <row r="97" spans="1:9" ht="31.5">
      <c r="A97" s="24" t="s">
        <v>36</v>
      </c>
      <c r="B97" s="32" t="s">
        <v>79</v>
      </c>
      <c r="C97" s="32" t="s">
        <v>84</v>
      </c>
      <c r="D97" s="32" t="s">
        <v>107</v>
      </c>
      <c r="E97" s="33" t="s">
        <v>4</v>
      </c>
      <c r="F97" s="33" t="s">
        <v>3</v>
      </c>
      <c r="G97" s="125">
        <f>G98+G113+G102+G105</f>
        <v>12400.000000000002</v>
      </c>
      <c r="H97" s="125">
        <f>H98+H113+H102+H105</f>
        <v>12339.600000000002</v>
      </c>
      <c r="I97" s="167">
        <f t="shared" si="5"/>
        <v>99.512903225806454</v>
      </c>
    </row>
    <row r="98" spans="1:9" ht="78.75">
      <c r="A98" s="21" t="s">
        <v>616</v>
      </c>
      <c r="B98" s="28" t="s">
        <v>79</v>
      </c>
      <c r="C98" s="28" t="s">
        <v>84</v>
      </c>
      <c r="D98" s="28" t="s">
        <v>107</v>
      </c>
      <c r="E98" s="31" t="s">
        <v>187</v>
      </c>
      <c r="F98" s="31" t="s">
        <v>3</v>
      </c>
      <c r="G98" s="158">
        <f>G99+G107+G109+G111+G119</f>
        <v>12400.000000000002</v>
      </c>
      <c r="H98" s="158">
        <f>H99+H107+H109+H111+H119</f>
        <v>12339.600000000002</v>
      </c>
      <c r="I98" s="167">
        <f t="shared" si="5"/>
        <v>99.512903225806454</v>
      </c>
    </row>
    <row r="99" spans="1:9" ht="31.5">
      <c r="A99" s="21" t="s">
        <v>108</v>
      </c>
      <c r="B99" s="28" t="s">
        <v>79</v>
      </c>
      <c r="C99" s="28" t="s">
        <v>84</v>
      </c>
      <c r="D99" s="28" t="s">
        <v>107</v>
      </c>
      <c r="E99" s="31" t="s">
        <v>188</v>
      </c>
      <c r="F99" s="31" t="s">
        <v>3</v>
      </c>
      <c r="G99" s="158">
        <f>G100</f>
        <v>2824.1</v>
      </c>
      <c r="H99" s="158">
        <f>H100</f>
        <v>2763.7</v>
      </c>
      <c r="I99" s="167">
        <f t="shared" si="5"/>
        <v>97.861265535922954</v>
      </c>
    </row>
    <row r="100" spans="1:9" ht="31.5">
      <c r="A100" s="21" t="s">
        <v>124</v>
      </c>
      <c r="B100" s="28" t="s">
        <v>79</v>
      </c>
      <c r="C100" s="28" t="s">
        <v>84</v>
      </c>
      <c r="D100" s="28" t="s">
        <v>107</v>
      </c>
      <c r="E100" s="31" t="s">
        <v>189</v>
      </c>
      <c r="F100" s="31" t="s">
        <v>3</v>
      </c>
      <c r="G100" s="158">
        <f>G101+G118</f>
        <v>2824.1</v>
      </c>
      <c r="H100" s="158">
        <f>H101+H118</f>
        <v>2763.7</v>
      </c>
      <c r="I100" s="167">
        <f t="shared" si="5"/>
        <v>97.861265535922954</v>
      </c>
    </row>
    <row r="101" spans="1:9" ht="31.5">
      <c r="A101" s="21" t="s">
        <v>86</v>
      </c>
      <c r="B101" s="28" t="s">
        <v>79</v>
      </c>
      <c r="C101" s="28" t="s">
        <v>84</v>
      </c>
      <c r="D101" s="28" t="s">
        <v>107</v>
      </c>
      <c r="E101" s="31" t="s">
        <v>189</v>
      </c>
      <c r="F101" s="31" t="s">
        <v>87</v>
      </c>
      <c r="G101" s="158">
        <v>2724.1</v>
      </c>
      <c r="H101" s="213">
        <v>2663.7</v>
      </c>
      <c r="I101" s="167">
        <f t="shared" si="5"/>
        <v>97.78275393708013</v>
      </c>
    </row>
    <row r="102" spans="1:9" ht="78.75" hidden="1">
      <c r="A102" s="21" t="s">
        <v>535</v>
      </c>
      <c r="B102" s="32" t="s">
        <v>79</v>
      </c>
      <c r="C102" s="32" t="s">
        <v>84</v>
      </c>
      <c r="D102" s="32" t="s">
        <v>107</v>
      </c>
      <c r="E102" s="33" t="s">
        <v>533</v>
      </c>
      <c r="F102" s="31" t="s">
        <v>3</v>
      </c>
      <c r="G102" s="158">
        <f>G103</f>
        <v>0</v>
      </c>
      <c r="H102" s="158">
        <f>H103</f>
        <v>0</v>
      </c>
      <c r="I102" s="167" t="e">
        <f t="shared" si="5"/>
        <v>#DIV/0!</v>
      </c>
    </row>
    <row r="103" spans="1:9" ht="63" hidden="1">
      <c r="A103" s="24" t="s">
        <v>536</v>
      </c>
      <c r="B103" s="32" t="s">
        <v>79</v>
      </c>
      <c r="C103" s="32" t="s">
        <v>84</v>
      </c>
      <c r="D103" s="32" t="s">
        <v>107</v>
      </c>
      <c r="E103" s="33" t="s">
        <v>534</v>
      </c>
      <c r="F103" s="31" t="s">
        <v>3</v>
      </c>
      <c r="G103" s="158">
        <f>G104</f>
        <v>0</v>
      </c>
      <c r="H103" s="158">
        <f>H104</f>
        <v>0</v>
      </c>
      <c r="I103" s="167" t="e">
        <f t="shared" si="5"/>
        <v>#DIV/0!</v>
      </c>
    </row>
    <row r="104" spans="1:9" ht="31.5" hidden="1">
      <c r="A104" s="24" t="s">
        <v>86</v>
      </c>
      <c r="B104" s="32" t="s">
        <v>79</v>
      </c>
      <c r="C104" s="32" t="s">
        <v>84</v>
      </c>
      <c r="D104" s="32" t="s">
        <v>107</v>
      </c>
      <c r="E104" s="33" t="s">
        <v>534</v>
      </c>
      <c r="F104" s="31" t="s">
        <v>87</v>
      </c>
      <c r="G104" s="158"/>
      <c r="H104" s="158">
        <v>0</v>
      </c>
      <c r="I104" s="167" t="e">
        <f t="shared" si="5"/>
        <v>#DIV/0!</v>
      </c>
    </row>
    <row r="105" spans="1:9" ht="78.75" hidden="1">
      <c r="A105" s="147" t="s">
        <v>538</v>
      </c>
      <c r="B105" s="32" t="s">
        <v>79</v>
      </c>
      <c r="C105" s="32" t="s">
        <v>84</v>
      </c>
      <c r="D105" s="32" t="s">
        <v>107</v>
      </c>
      <c r="E105" s="33" t="s">
        <v>537</v>
      </c>
      <c r="F105" s="31" t="s">
        <v>3</v>
      </c>
      <c r="G105" s="158">
        <f>G106</f>
        <v>0</v>
      </c>
      <c r="H105" s="158">
        <f>H106</f>
        <v>0</v>
      </c>
      <c r="I105" s="167" t="e">
        <f t="shared" si="5"/>
        <v>#DIV/0!</v>
      </c>
    </row>
    <row r="106" spans="1:9" ht="31.5" hidden="1">
      <c r="A106" s="24" t="s">
        <v>86</v>
      </c>
      <c r="B106" s="32" t="s">
        <v>79</v>
      </c>
      <c r="C106" s="32" t="s">
        <v>84</v>
      </c>
      <c r="D106" s="32" t="s">
        <v>107</v>
      </c>
      <c r="E106" s="33" t="s">
        <v>537</v>
      </c>
      <c r="F106" s="31" t="s">
        <v>87</v>
      </c>
      <c r="G106" s="158"/>
      <c r="H106" s="158">
        <v>0</v>
      </c>
      <c r="I106" s="167" t="e">
        <f t="shared" si="5"/>
        <v>#DIV/0!</v>
      </c>
    </row>
    <row r="107" spans="1:9" ht="63" hidden="1">
      <c r="A107" s="24" t="s">
        <v>419</v>
      </c>
      <c r="B107" s="32" t="s">
        <v>79</v>
      </c>
      <c r="C107" s="32" t="s">
        <v>84</v>
      </c>
      <c r="D107" s="32" t="s">
        <v>107</v>
      </c>
      <c r="E107" s="33" t="s">
        <v>417</v>
      </c>
      <c r="F107" s="31" t="s">
        <v>3</v>
      </c>
      <c r="G107" s="158">
        <f>G108</f>
        <v>0</v>
      </c>
      <c r="H107" s="158">
        <f>H108</f>
        <v>0</v>
      </c>
      <c r="I107" s="167" t="e">
        <f t="shared" si="5"/>
        <v>#DIV/0!</v>
      </c>
    </row>
    <row r="108" spans="1:9" ht="31.5" hidden="1">
      <c r="A108" s="24" t="s">
        <v>86</v>
      </c>
      <c r="B108" s="32" t="s">
        <v>79</v>
      </c>
      <c r="C108" s="32" t="s">
        <v>84</v>
      </c>
      <c r="D108" s="32" t="s">
        <v>107</v>
      </c>
      <c r="E108" s="33" t="s">
        <v>417</v>
      </c>
      <c r="F108" s="31" t="s">
        <v>87</v>
      </c>
      <c r="G108" s="158"/>
      <c r="H108" s="213"/>
      <c r="I108" s="167" t="e">
        <f t="shared" si="5"/>
        <v>#DIV/0!</v>
      </c>
    </row>
    <row r="109" spans="1:9" ht="63" hidden="1">
      <c r="A109" s="21" t="s">
        <v>420</v>
      </c>
      <c r="B109" s="28" t="s">
        <v>79</v>
      </c>
      <c r="C109" s="32" t="s">
        <v>84</v>
      </c>
      <c r="D109" s="32" t="s">
        <v>107</v>
      </c>
      <c r="E109" s="31" t="s">
        <v>421</v>
      </c>
      <c r="F109" s="31" t="s">
        <v>3</v>
      </c>
      <c r="G109" s="158">
        <f>G110</f>
        <v>0</v>
      </c>
      <c r="H109" s="213"/>
      <c r="I109" s="167" t="e">
        <f t="shared" si="5"/>
        <v>#DIV/0!</v>
      </c>
    </row>
    <row r="110" spans="1:9" ht="31.5" hidden="1">
      <c r="A110" s="21" t="s">
        <v>86</v>
      </c>
      <c r="B110" s="28" t="s">
        <v>79</v>
      </c>
      <c r="C110" s="32" t="s">
        <v>84</v>
      </c>
      <c r="D110" s="32" t="s">
        <v>107</v>
      </c>
      <c r="E110" s="31" t="s">
        <v>421</v>
      </c>
      <c r="F110" s="31" t="s">
        <v>87</v>
      </c>
      <c r="G110" s="158">
        <v>0</v>
      </c>
      <c r="H110" s="213"/>
      <c r="I110" s="167" t="e">
        <f t="shared" si="5"/>
        <v>#DIV/0!</v>
      </c>
    </row>
    <row r="111" spans="1:9" ht="63" hidden="1">
      <c r="A111" s="147" t="s">
        <v>418</v>
      </c>
      <c r="B111" s="148" t="s">
        <v>79</v>
      </c>
      <c r="C111" s="148" t="s">
        <v>84</v>
      </c>
      <c r="D111" s="148" t="s">
        <v>107</v>
      </c>
      <c r="E111" s="124" t="s">
        <v>405</v>
      </c>
      <c r="F111" s="120" t="s">
        <v>3</v>
      </c>
      <c r="G111" s="158">
        <f>G112</f>
        <v>0</v>
      </c>
      <c r="H111" s="158">
        <f>H112</f>
        <v>0</v>
      </c>
      <c r="I111" s="167" t="e">
        <f t="shared" si="5"/>
        <v>#DIV/0!</v>
      </c>
    </row>
    <row r="112" spans="1:9" ht="31.5" hidden="1">
      <c r="A112" s="147" t="s">
        <v>86</v>
      </c>
      <c r="B112" s="148" t="s">
        <v>79</v>
      </c>
      <c r="C112" s="148" t="s">
        <v>84</v>
      </c>
      <c r="D112" s="148" t="s">
        <v>107</v>
      </c>
      <c r="E112" s="124" t="s">
        <v>405</v>
      </c>
      <c r="F112" s="120" t="s">
        <v>87</v>
      </c>
      <c r="G112" s="158">
        <v>0</v>
      </c>
      <c r="H112" s="213">
        <v>0</v>
      </c>
      <c r="I112" s="167" t="e">
        <f t="shared" si="5"/>
        <v>#DIV/0!</v>
      </c>
    </row>
    <row r="113" spans="1:9" ht="78.75" hidden="1">
      <c r="A113" s="21" t="s">
        <v>442</v>
      </c>
      <c r="B113" s="28" t="s">
        <v>79</v>
      </c>
      <c r="C113" s="32" t="s">
        <v>84</v>
      </c>
      <c r="D113" s="32" t="s">
        <v>107</v>
      </c>
      <c r="E113" s="31" t="s">
        <v>443</v>
      </c>
      <c r="F113" s="31" t="s">
        <v>3</v>
      </c>
      <c r="G113" s="158">
        <f t="shared" ref="G113:H116" si="8">G114</f>
        <v>0</v>
      </c>
      <c r="H113" s="158">
        <f t="shared" si="8"/>
        <v>0</v>
      </c>
      <c r="I113" s="167" t="e">
        <f t="shared" si="5"/>
        <v>#DIV/0!</v>
      </c>
    </row>
    <row r="114" spans="1:9" ht="47.25" hidden="1">
      <c r="A114" s="128" t="s">
        <v>422</v>
      </c>
      <c r="B114" s="28" t="s">
        <v>79</v>
      </c>
      <c r="C114" s="32" t="s">
        <v>84</v>
      </c>
      <c r="D114" s="32" t="s">
        <v>107</v>
      </c>
      <c r="E114" s="120" t="s">
        <v>444</v>
      </c>
      <c r="F114" s="120" t="s">
        <v>3</v>
      </c>
      <c r="G114" s="158">
        <f t="shared" si="8"/>
        <v>0</v>
      </c>
      <c r="H114" s="158">
        <f t="shared" si="8"/>
        <v>0</v>
      </c>
      <c r="I114" s="167" t="e">
        <f t="shared" si="5"/>
        <v>#DIV/0!</v>
      </c>
    </row>
    <row r="115" spans="1:9" ht="47.25" hidden="1">
      <c r="A115" s="128" t="s">
        <v>423</v>
      </c>
      <c r="B115" s="28" t="s">
        <v>79</v>
      </c>
      <c r="C115" s="32" t="s">
        <v>84</v>
      </c>
      <c r="D115" s="32" t="s">
        <v>107</v>
      </c>
      <c r="E115" s="120" t="s">
        <v>445</v>
      </c>
      <c r="F115" s="120" t="s">
        <v>3</v>
      </c>
      <c r="G115" s="158">
        <f t="shared" si="8"/>
        <v>0</v>
      </c>
      <c r="H115" s="158">
        <f t="shared" si="8"/>
        <v>0</v>
      </c>
      <c r="I115" s="167" t="e">
        <f t="shared" si="5"/>
        <v>#DIV/0!</v>
      </c>
    </row>
    <row r="116" spans="1:9" ht="47.25" hidden="1">
      <c r="A116" s="147" t="s">
        <v>424</v>
      </c>
      <c r="B116" s="28" t="s">
        <v>79</v>
      </c>
      <c r="C116" s="32" t="s">
        <v>84</v>
      </c>
      <c r="D116" s="32" t="s">
        <v>107</v>
      </c>
      <c r="E116" s="120" t="s">
        <v>446</v>
      </c>
      <c r="F116" s="120" t="s">
        <v>3</v>
      </c>
      <c r="G116" s="158">
        <f t="shared" si="8"/>
        <v>0</v>
      </c>
      <c r="H116" s="158">
        <f t="shared" si="8"/>
        <v>0</v>
      </c>
      <c r="I116" s="167" t="e">
        <f t="shared" si="5"/>
        <v>#DIV/0!</v>
      </c>
    </row>
    <row r="117" spans="1:9" ht="31.5" hidden="1">
      <c r="A117" s="128" t="s">
        <v>86</v>
      </c>
      <c r="B117" s="28" t="s">
        <v>79</v>
      </c>
      <c r="C117" s="32" t="s">
        <v>84</v>
      </c>
      <c r="D117" s="32" t="s">
        <v>107</v>
      </c>
      <c r="E117" s="120" t="s">
        <v>446</v>
      </c>
      <c r="F117" s="120" t="s">
        <v>87</v>
      </c>
      <c r="G117" s="158">
        <v>0</v>
      </c>
      <c r="H117" s="213">
        <v>0</v>
      </c>
      <c r="I117" s="167" t="e">
        <f t="shared" si="5"/>
        <v>#DIV/0!</v>
      </c>
    </row>
    <row r="118" spans="1:9" s="215" customFormat="1">
      <c r="A118" s="21" t="s">
        <v>88</v>
      </c>
      <c r="B118" s="28" t="s">
        <v>79</v>
      </c>
      <c r="C118" s="28" t="s">
        <v>84</v>
      </c>
      <c r="D118" s="28" t="s">
        <v>107</v>
      </c>
      <c r="E118" s="31" t="s">
        <v>189</v>
      </c>
      <c r="F118" s="31" t="s">
        <v>89</v>
      </c>
      <c r="G118" s="184">
        <v>100</v>
      </c>
      <c r="H118" s="216">
        <v>100</v>
      </c>
      <c r="I118" s="214">
        <f t="shared" si="5"/>
        <v>100</v>
      </c>
    </row>
    <row r="119" spans="1:9" s="215" customFormat="1" ht="78.75">
      <c r="A119" s="21" t="s">
        <v>535</v>
      </c>
      <c r="B119" s="32" t="s">
        <v>79</v>
      </c>
      <c r="C119" s="32" t="s">
        <v>84</v>
      </c>
      <c r="D119" s="32" t="s">
        <v>107</v>
      </c>
      <c r="E119" s="33" t="s">
        <v>533</v>
      </c>
      <c r="F119" s="31" t="s">
        <v>3</v>
      </c>
      <c r="G119" s="184">
        <f>G124+G120+G122</f>
        <v>9575.9000000000015</v>
      </c>
      <c r="H119" s="184">
        <f>H124+H120+H122</f>
        <v>9575.9000000000015</v>
      </c>
      <c r="I119" s="214">
        <f t="shared" si="5"/>
        <v>100</v>
      </c>
    </row>
    <row r="120" spans="1:9" s="215" customFormat="1" ht="157.5">
      <c r="A120" s="128" t="s">
        <v>572</v>
      </c>
      <c r="B120" s="32" t="s">
        <v>79</v>
      </c>
      <c r="C120" s="32" t="s">
        <v>84</v>
      </c>
      <c r="D120" s="32" t="s">
        <v>107</v>
      </c>
      <c r="E120" s="33" t="s">
        <v>573</v>
      </c>
      <c r="F120" s="31" t="s">
        <v>3</v>
      </c>
      <c r="G120" s="184">
        <f>G121</f>
        <v>2087.5</v>
      </c>
      <c r="H120" s="184">
        <f>H121</f>
        <v>2087.5</v>
      </c>
      <c r="I120" s="214">
        <f t="shared" si="5"/>
        <v>100</v>
      </c>
    </row>
    <row r="121" spans="1:9" s="215" customFormat="1" ht="47.25">
      <c r="A121" s="21" t="s">
        <v>574</v>
      </c>
      <c r="B121" s="32" t="s">
        <v>79</v>
      </c>
      <c r="C121" s="32" t="s">
        <v>84</v>
      </c>
      <c r="D121" s="32" t="s">
        <v>107</v>
      </c>
      <c r="E121" s="33" t="s">
        <v>573</v>
      </c>
      <c r="F121" s="31" t="s">
        <v>87</v>
      </c>
      <c r="G121" s="184">
        <v>2087.5</v>
      </c>
      <c r="H121" s="216">
        <v>2087.5</v>
      </c>
      <c r="I121" s="214">
        <f t="shared" si="5"/>
        <v>100</v>
      </c>
    </row>
    <row r="122" spans="1:9" s="215" customFormat="1" ht="173.25">
      <c r="A122" s="128" t="s">
        <v>575</v>
      </c>
      <c r="B122" s="32" t="s">
        <v>79</v>
      </c>
      <c r="C122" s="32" t="s">
        <v>84</v>
      </c>
      <c r="D122" s="32" t="s">
        <v>107</v>
      </c>
      <c r="E122" s="33" t="s">
        <v>576</v>
      </c>
      <c r="F122" s="31" t="s">
        <v>3</v>
      </c>
      <c r="G122" s="184">
        <f>G123</f>
        <v>869.2</v>
      </c>
      <c r="H122" s="184">
        <f>H123</f>
        <v>869.2</v>
      </c>
      <c r="I122" s="214">
        <f t="shared" si="5"/>
        <v>100</v>
      </c>
    </row>
    <row r="123" spans="1:9" s="215" customFormat="1" ht="47.25">
      <c r="A123" s="21" t="s">
        <v>574</v>
      </c>
      <c r="B123" s="32" t="s">
        <v>79</v>
      </c>
      <c r="C123" s="32" t="s">
        <v>84</v>
      </c>
      <c r="D123" s="32" t="s">
        <v>107</v>
      </c>
      <c r="E123" s="33" t="s">
        <v>576</v>
      </c>
      <c r="F123" s="31" t="s">
        <v>87</v>
      </c>
      <c r="G123" s="184">
        <v>869.2</v>
      </c>
      <c r="H123" s="216">
        <v>869.2</v>
      </c>
      <c r="I123" s="214">
        <f t="shared" si="5"/>
        <v>100</v>
      </c>
    </row>
    <row r="124" spans="1:9" s="215" customFormat="1" ht="63">
      <c r="A124" s="24" t="s">
        <v>536</v>
      </c>
      <c r="B124" s="32" t="s">
        <v>79</v>
      </c>
      <c r="C124" s="32" t="s">
        <v>84</v>
      </c>
      <c r="D124" s="32" t="s">
        <v>107</v>
      </c>
      <c r="E124" s="33" t="s">
        <v>534</v>
      </c>
      <c r="F124" s="31" t="s">
        <v>3</v>
      </c>
      <c r="G124" s="184">
        <f>G125+G128</f>
        <v>6619.2</v>
      </c>
      <c r="H124" s="184">
        <f>H125+H128</f>
        <v>6619.2</v>
      </c>
      <c r="I124" s="214">
        <f t="shared" si="5"/>
        <v>100</v>
      </c>
    </row>
    <row r="125" spans="1:9" s="215" customFormat="1" ht="47.25">
      <c r="A125" s="21" t="s">
        <v>574</v>
      </c>
      <c r="B125" s="32" t="s">
        <v>79</v>
      </c>
      <c r="C125" s="32" t="s">
        <v>84</v>
      </c>
      <c r="D125" s="32" t="s">
        <v>107</v>
      </c>
      <c r="E125" s="33" t="s">
        <v>534</v>
      </c>
      <c r="F125" s="31" t="s">
        <v>87</v>
      </c>
      <c r="G125" s="184">
        <v>6553</v>
      </c>
      <c r="H125" s="216">
        <v>6553</v>
      </c>
      <c r="I125" s="214">
        <f t="shared" si="5"/>
        <v>100</v>
      </c>
    </row>
    <row r="126" spans="1:9" s="215" customFormat="1" hidden="1">
      <c r="A126" s="24"/>
      <c r="B126" s="32" t="s">
        <v>79</v>
      </c>
      <c r="C126" s="32" t="s">
        <v>84</v>
      </c>
      <c r="D126" s="32" t="s">
        <v>107</v>
      </c>
      <c r="E126" s="33" t="s">
        <v>577</v>
      </c>
      <c r="F126" s="31" t="s">
        <v>3</v>
      </c>
      <c r="G126" s="184"/>
      <c r="H126" s="216"/>
      <c r="I126" s="214"/>
    </row>
    <row r="127" spans="1:9" hidden="1">
      <c r="A127" s="24"/>
      <c r="B127" s="32" t="s">
        <v>79</v>
      </c>
      <c r="C127" s="32" t="s">
        <v>84</v>
      </c>
      <c r="D127" s="32" t="s">
        <v>107</v>
      </c>
      <c r="E127" s="33" t="s">
        <v>537</v>
      </c>
      <c r="F127" s="31" t="s">
        <v>3</v>
      </c>
      <c r="G127" s="184">
        <f>G128</f>
        <v>66.2</v>
      </c>
      <c r="H127" s="163">
        <f>H128+H134+H145</f>
        <v>3064.2</v>
      </c>
      <c r="I127" s="167">
        <f t="shared" si="5"/>
        <v>4628.7009063444102</v>
      </c>
    </row>
    <row r="128" spans="1:9" ht="47.25">
      <c r="A128" s="21" t="s">
        <v>574</v>
      </c>
      <c r="B128" s="32" t="s">
        <v>79</v>
      </c>
      <c r="C128" s="32" t="s">
        <v>84</v>
      </c>
      <c r="D128" s="32" t="s">
        <v>107</v>
      </c>
      <c r="E128" s="33" t="s">
        <v>537</v>
      </c>
      <c r="F128" s="31" t="s">
        <v>87</v>
      </c>
      <c r="G128" s="184">
        <v>66.2</v>
      </c>
      <c r="H128" s="160">
        <v>66.2</v>
      </c>
      <c r="I128" s="167">
        <f t="shared" si="5"/>
        <v>100</v>
      </c>
    </row>
    <row r="129" spans="1:9" ht="110.25">
      <c r="A129" s="21" t="s">
        <v>606</v>
      </c>
      <c r="B129" s="28" t="s">
        <v>79</v>
      </c>
      <c r="C129" s="28" t="s">
        <v>125</v>
      </c>
      <c r="D129" s="28" t="s">
        <v>76</v>
      </c>
      <c r="E129" s="31" t="s">
        <v>190</v>
      </c>
      <c r="F129" s="31" t="s">
        <v>3</v>
      </c>
      <c r="G129" s="158">
        <f t="shared" ref="G129:H130" si="9">G130</f>
        <v>254.9</v>
      </c>
      <c r="H129" s="158">
        <f t="shared" si="9"/>
        <v>253.2</v>
      </c>
      <c r="I129" s="167">
        <f t="shared" si="5"/>
        <v>99.33307179285994</v>
      </c>
    </row>
    <row r="130" spans="1:9" ht="31.5">
      <c r="A130" s="21" t="s">
        <v>108</v>
      </c>
      <c r="B130" s="28" t="s">
        <v>79</v>
      </c>
      <c r="C130" s="28" t="s">
        <v>125</v>
      </c>
      <c r="D130" s="28" t="s">
        <v>76</v>
      </c>
      <c r="E130" s="31" t="s">
        <v>191</v>
      </c>
      <c r="F130" s="31" t="s">
        <v>3</v>
      </c>
      <c r="G130" s="158">
        <f t="shared" si="9"/>
        <v>254.9</v>
      </c>
      <c r="H130" s="158">
        <f t="shared" si="9"/>
        <v>253.2</v>
      </c>
      <c r="I130" s="167">
        <f t="shared" si="5"/>
        <v>99.33307179285994</v>
      </c>
    </row>
    <row r="131" spans="1:9" ht="31.5">
      <c r="A131" s="21" t="s">
        <v>126</v>
      </c>
      <c r="B131" s="28" t="s">
        <v>79</v>
      </c>
      <c r="C131" s="28" t="s">
        <v>125</v>
      </c>
      <c r="D131" s="28" t="s">
        <v>76</v>
      </c>
      <c r="E131" s="31" t="s">
        <v>192</v>
      </c>
      <c r="F131" s="31" t="s">
        <v>3</v>
      </c>
      <c r="G131" s="158">
        <f>G132+G133</f>
        <v>254.9</v>
      </c>
      <c r="H131" s="158">
        <f>H132+H133</f>
        <v>253.2</v>
      </c>
      <c r="I131" s="167">
        <f t="shared" si="5"/>
        <v>99.33307179285994</v>
      </c>
    </row>
    <row r="132" spans="1:9" ht="31.5">
      <c r="A132" s="21" t="s">
        <v>86</v>
      </c>
      <c r="B132" s="28" t="s">
        <v>79</v>
      </c>
      <c r="C132" s="28" t="s">
        <v>125</v>
      </c>
      <c r="D132" s="28" t="s">
        <v>76</v>
      </c>
      <c r="E132" s="31" t="s">
        <v>192</v>
      </c>
      <c r="F132" s="31" t="s">
        <v>87</v>
      </c>
      <c r="G132" s="158">
        <v>252.9</v>
      </c>
      <c r="H132" s="213">
        <v>251.2</v>
      </c>
      <c r="I132" s="167">
        <f t="shared" si="5"/>
        <v>99.327797548438113</v>
      </c>
    </row>
    <row r="133" spans="1:9">
      <c r="A133" s="21" t="s">
        <v>88</v>
      </c>
      <c r="B133" s="28" t="s">
        <v>79</v>
      </c>
      <c r="C133" s="28" t="s">
        <v>125</v>
      </c>
      <c r="D133" s="28" t="s">
        <v>76</v>
      </c>
      <c r="E133" s="31" t="s">
        <v>192</v>
      </c>
      <c r="F133" s="31" t="s">
        <v>89</v>
      </c>
      <c r="G133" s="158">
        <v>2</v>
      </c>
      <c r="H133" s="213">
        <v>2</v>
      </c>
      <c r="I133" s="167">
        <f t="shared" si="5"/>
        <v>100</v>
      </c>
    </row>
    <row r="134" spans="1:9">
      <c r="A134" s="137" t="s">
        <v>42</v>
      </c>
      <c r="B134" s="138" t="s">
        <v>79</v>
      </c>
      <c r="C134" s="138" t="s">
        <v>125</v>
      </c>
      <c r="D134" s="138" t="s">
        <v>77</v>
      </c>
      <c r="E134" s="139" t="s">
        <v>4</v>
      </c>
      <c r="F134" s="139" t="s">
        <v>3</v>
      </c>
      <c r="G134" s="160">
        <f>G135+G137</f>
        <v>633.5</v>
      </c>
      <c r="H134" s="160">
        <f>H135+H137</f>
        <v>633.5</v>
      </c>
      <c r="I134" s="167">
        <f t="shared" si="5"/>
        <v>100</v>
      </c>
    </row>
    <row r="135" spans="1:9" ht="31.5" hidden="1">
      <c r="A135" s="128" t="s">
        <v>96</v>
      </c>
      <c r="B135" s="28" t="s">
        <v>79</v>
      </c>
      <c r="C135" s="28" t="s">
        <v>125</v>
      </c>
      <c r="D135" s="28" t="s">
        <v>77</v>
      </c>
      <c r="E135" s="31" t="s">
        <v>178</v>
      </c>
      <c r="F135" s="31" t="s">
        <v>3</v>
      </c>
      <c r="G135" s="160">
        <f>G136</f>
        <v>0</v>
      </c>
      <c r="H135" s="160">
        <f>H136</f>
        <v>0</v>
      </c>
      <c r="I135" s="167" t="e">
        <f t="shared" si="5"/>
        <v>#DIV/0!</v>
      </c>
    </row>
    <row r="136" spans="1:9" ht="31.5" hidden="1">
      <c r="A136" s="21" t="s">
        <v>86</v>
      </c>
      <c r="B136" s="28" t="s">
        <v>79</v>
      </c>
      <c r="C136" s="28" t="s">
        <v>125</v>
      </c>
      <c r="D136" s="28" t="s">
        <v>77</v>
      </c>
      <c r="E136" s="31" t="s">
        <v>178</v>
      </c>
      <c r="F136" s="31" t="s">
        <v>87</v>
      </c>
      <c r="G136" s="160"/>
      <c r="H136" s="160"/>
      <c r="I136" s="167" t="e">
        <f t="shared" si="5"/>
        <v>#DIV/0!</v>
      </c>
    </row>
    <row r="137" spans="1:9" ht="110.25">
      <c r="A137" s="21" t="s">
        <v>606</v>
      </c>
      <c r="B137" s="28" t="s">
        <v>79</v>
      </c>
      <c r="C137" s="28" t="s">
        <v>125</v>
      </c>
      <c r="D137" s="28" t="s">
        <v>77</v>
      </c>
      <c r="E137" s="31" t="s">
        <v>190</v>
      </c>
      <c r="F137" s="31" t="s">
        <v>3</v>
      </c>
      <c r="G137" s="160">
        <f>G138+G142</f>
        <v>633.5</v>
      </c>
      <c r="H137" s="160">
        <f>H138+H142</f>
        <v>633.5</v>
      </c>
      <c r="I137" s="167">
        <f t="shared" si="5"/>
        <v>100</v>
      </c>
    </row>
    <row r="138" spans="1:9" ht="31.5">
      <c r="A138" s="21" t="s">
        <v>108</v>
      </c>
      <c r="B138" s="28" t="s">
        <v>79</v>
      </c>
      <c r="C138" s="28" t="s">
        <v>125</v>
      </c>
      <c r="D138" s="28" t="s">
        <v>77</v>
      </c>
      <c r="E138" s="31" t="s">
        <v>191</v>
      </c>
      <c r="F138" s="31" t="s">
        <v>3</v>
      </c>
      <c r="G138" s="158">
        <f>G139</f>
        <v>37.799999999999997</v>
      </c>
      <c r="H138" s="158">
        <f>H139</f>
        <v>37.799999999999997</v>
      </c>
      <c r="I138" s="167">
        <f t="shared" si="5"/>
        <v>100</v>
      </c>
    </row>
    <row r="139" spans="1:9" ht="31.5">
      <c r="A139" s="21" t="s">
        <v>127</v>
      </c>
      <c r="B139" s="28" t="s">
        <v>79</v>
      </c>
      <c r="C139" s="28" t="s">
        <v>125</v>
      </c>
      <c r="D139" s="28" t="s">
        <v>77</v>
      </c>
      <c r="E139" s="31" t="s">
        <v>193</v>
      </c>
      <c r="F139" s="31" t="s">
        <v>3</v>
      </c>
      <c r="G139" s="158">
        <f>G140+G141</f>
        <v>37.799999999999997</v>
      </c>
      <c r="H139" s="158">
        <f>H140+H141</f>
        <v>37.799999999999997</v>
      </c>
      <c r="I139" s="167">
        <f t="shared" si="5"/>
        <v>100</v>
      </c>
    </row>
    <row r="140" spans="1:9" ht="31.5" hidden="1">
      <c r="A140" s="21" t="s">
        <v>86</v>
      </c>
      <c r="B140" s="28" t="s">
        <v>79</v>
      </c>
      <c r="C140" s="28" t="s">
        <v>125</v>
      </c>
      <c r="D140" s="28" t="s">
        <v>77</v>
      </c>
      <c r="E140" s="31" t="s">
        <v>193</v>
      </c>
      <c r="F140" s="31" t="s">
        <v>87</v>
      </c>
      <c r="G140" s="125"/>
      <c r="H140" s="213">
        <v>0</v>
      </c>
      <c r="I140" s="167" t="e">
        <f t="shared" si="5"/>
        <v>#DIV/0!</v>
      </c>
    </row>
    <row r="141" spans="1:9">
      <c r="A141" s="21" t="s">
        <v>88</v>
      </c>
      <c r="B141" s="28" t="s">
        <v>79</v>
      </c>
      <c r="C141" s="28" t="s">
        <v>125</v>
      </c>
      <c r="D141" s="28" t="s">
        <v>77</v>
      </c>
      <c r="E141" s="31" t="s">
        <v>193</v>
      </c>
      <c r="F141" s="31" t="s">
        <v>89</v>
      </c>
      <c r="G141" s="125">
        <v>37.799999999999997</v>
      </c>
      <c r="H141" s="213">
        <v>37.799999999999997</v>
      </c>
      <c r="I141" s="167">
        <f t="shared" si="5"/>
        <v>100</v>
      </c>
    </row>
    <row r="142" spans="1:9" ht="56.25">
      <c r="A142" s="231" t="s">
        <v>601</v>
      </c>
      <c r="B142" s="232" t="s">
        <v>79</v>
      </c>
      <c r="C142" s="232" t="s">
        <v>125</v>
      </c>
      <c r="D142" s="232" t="s">
        <v>77</v>
      </c>
      <c r="E142" s="31" t="s">
        <v>602</v>
      </c>
      <c r="F142" s="181" t="s">
        <v>3</v>
      </c>
      <c r="G142" s="121">
        <f>G143</f>
        <v>595.70000000000005</v>
      </c>
      <c r="H142" s="121">
        <f>H143</f>
        <v>595.70000000000005</v>
      </c>
      <c r="I142" s="167">
        <f t="shared" si="5"/>
        <v>100</v>
      </c>
    </row>
    <row r="143" spans="1:9" ht="37.5">
      <c r="A143" s="231" t="s">
        <v>603</v>
      </c>
      <c r="B143" s="232" t="s">
        <v>79</v>
      </c>
      <c r="C143" s="232" t="s">
        <v>125</v>
      </c>
      <c r="D143" s="232" t="s">
        <v>77</v>
      </c>
      <c r="E143" s="31" t="s">
        <v>604</v>
      </c>
      <c r="F143" s="181" t="s">
        <v>3</v>
      </c>
      <c r="G143" s="121">
        <f>G144</f>
        <v>595.70000000000005</v>
      </c>
      <c r="H143" s="121">
        <f>H144</f>
        <v>595.70000000000005</v>
      </c>
      <c r="I143" s="167">
        <f t="shared" ref="I143:I144" si="10">H143/G143*100</f>
        <v>100</v>
      </c>
    </row>
    <row r="144" spans="1:9" ht="56.25">
      <c r="A144" s="231" t="s">
        <v>605</v>
      </c>
      <c r="B144" s="232" t="s">
        <v>79</v>
      </c>
      <c r="C144" s="232" t="s">
        <v>125</v>
      </c>
      <c r="D144" s="232" t="s">
        <v>77</v>
      </c>
      <c r="E144" s="31" t="s">
        <v>604</v>
      </c>
      <c r="F144" s="181" t="s">
        <v>89</v>
      </c>
      <c r="G144" s="121">
        <v>595.70000000000005</v>
      </c>
      <c r="H144" s="121">
        <v>595.70000000000005</v>
      </c>
      <c r="I144" s="167">
        <f t="shared" si="10"/>
        <v>100</v>
      </c>
    </row>
    <row r="145" spans="1:9">
      <c r="A145" s="137" t="s">
        <v>44</v>
      </c>
      <c r="B145" s="138" t="s">
        <v>79</v>
      </c>
      <c r="C145" s="138" t="s">
        <v>125</v>
      </c>
      <c r="D145" s="138" t="s">
        <v>105</v>
      </c>
      <c r="E145" s="139" t="s">
        <v>4</v>
      </c>
      <c r="F145" s="139" t="s">
        <v>3</v>
      </c>
      <c r="G145" s="160">
        <f>G146+G166</f>
        <v>2409.7999999999997</v>
      </c>
      <c r="H145" s="160">
        <f>H146+H166</f>
        <v>2364.5</v>
      </c>
      <c r="I145" s="167">
        <f t="shared" ref="I145:I176" si="11">H145/G145*100</f>
        <v>98.120175948211482</v>
      </c>
    </row>
    <row r="146" spans="1:9" ht="110.25">
      <c r="A146" s="21" t="s">
        <v>606</v>
      </c>
      <c r="B146" s="28" t="s">
        <v>79</v>
      </c>
      <c r="C146" s="28" t="s">
        <v>125</v>
      </c>
      <c r="D146" s="28" t="s">
        <v>105</v>
      </c>
      <c r="E146" s="31" t="s">
        <v>190</v>
      </c>
      <c r="F146" s="31" t="s">
        <v>3</v>
      </c>
      <c r="G146" s="158">
        <f>G147+G156+G160+G158+G162+G164</f>
        <v>2409.7999999999997</v>
      </c>
      <c r="H146" s="158">
        <f>H147+H156+H160+H158+H162+H164</f>
        <v>2364.5</v>
      </c>
      <c r="I146" s="167">
        <f t="shared" si="11"/>
        <v>98.120175948211482</v>
      </c>
    </row>
    <row r="147" spans="1:9" ht="31.5">
      <c r="A147" s="21" t="s">
        <v>108</v>
      </c>
      <c r="B147" s="28" t="s">
        <v>79</v>
      </c>
      <c r="C147" s="28" t="s">
        <v>125</v>
      </c>
      <c r="D147" s="28" t="s">
        <v>105</v>
      </c>
      <c r="E147" s="31" t="s">
        <v>191</v>
      </c>
      <c r="F147" s="31" t="s">
        <v>3</v>
      </c>
      <c r="G147" s="158">
        <f>G149+G151+G154</f>
        <v>2409.7999999999997</v>
      </c>
      <c r="H147" s="158">
        <f>H149+H151+H154</f>
        <v>2364.5</v>
      </c>
      <c r="I147" s="167">
        <f t="shared" si="11"/>
        <v>98.120175948211482</v>
      </c>
    </row>
    <row r="148" spans="1:9">
      <c r="A148" s="21" t="s">
        <v>128</v>
      </c>
      <c r="B148" s="28" t="s">
        <v>79</v>
      </c>
      <c r="C148" s="28" t="s">
        <v>125</v>
      </c>
      <c r="D148" s="28" t="s">
        <v>105</v>
      </c>
      <c r="E148" s="31" t="s">
        <v>194</v>
      </c>
      <c r="F148" s="31" t="s">
        <v>3</v>
      </c>
      <c r="G148" s="158">
        <f>G149+G151+G154</f>
        <v>2409.7999999999997</v>
      </c>
      <c r="H148" s="158">
        <f>H149+H151+H154</f>
        <v>2364.5</v>
      </c>
      <c r="I148" s="167">
        <f t="shared" si="11"/>
        <v>98.120175948211482</v>
      </c>
    </row>
    <row r="149" spans="1:9" ht="31.5">
      <c r="A149" s="21" t="s">
        <v>129</v>
      </c>
      <c r="B149" s="28" t="s">
        <v>79</v>
      </c>
      <c r="C149" s="28" t="s">
        <v>125</v>
      </c>
      <c r="D149" s="28" t="s">
        <v>105</v>
      </c>
      <c r="E149" s="31" t="s">
        <v>195</v>
      </c>
      <c r="F149" s="31" t="s">
        <v>3</v>
      </c>
      <c r="G149" s="158">
        <f>G150</f>
        <v>1270.8</v>
      </c>
      <c r="H149" s="158">
        <f>H150</f>
        <v>1270</v>
      </c>
      <c r="I149" s="167">
        <f t="shared" si="11"/>
        <v>99.937047529115517</v>
      </c>
    </row>
    <row r="150" spans="1:9" ht="31.5">
      <c r="A150" s="21" t="s">
        <v>86</v>
      </c>
      <c r="B150" s="28" t="s">
        <v>79</v>
      </c>
      <c r="C150" s="28" t="s">
        <v>125</v>
      </c>
      <c r="D150" s="28" t="s">
        <v>105</v>
      </c>
      <c r="E150" s="31" t="s">
        <v>195</v>
      </c>
      <c r="F150" s="31" t="s">
        <v>87</v>
      </c>
      <c r="G150" s="158">
        <v>1270.8</v>
      </c>
      <c r="H150" s="213">
        <v>1270</v>
      </c>
      <c r="I150" s="167">
        <f t="shared" si="11"/>
        <v>99.937047529115517</v>
      </c>
    </row>
    <row r="151" spans="1:9" ht="31.5">
      <c r="A151" s="21" t="s">
        <v>130</v>
      </c>
      <c r="B151" s="28" t="s">
        <v>79</v>
      </c>
      <c r="C151" s="28" t="s">
        <v>125</v>
      </c>
      <c r="D151" s="28" t="s">
        <v>105</v>
      </c>
      <c r="E151" s="31" t="s">
        <v>196</v>
      </c>
      <c r="F151" s="31" t="s">
        <v>3</v>
      </c>
      <c r="G151" s="158">
        <f>G152+G153</f>
        <v>179.39999999999998</v>
      </c>
      <c r="H151" s="158">
        <f>H152+H153</f>
        <v>178.8</v>
      </c>
      <c r="I151" s="167">
        <f t="shared" si="11"/>
        <v>99.665551839464911</v>
      </c>
    </row>
    <row r="152" spans="1:9" ht="110.25">
      <c r="A152" s="21" t="s">
        <v>81</v>
      </c>
      <c r="B152" s="28" t="s">
        <v>79</v>
      </c>
      <c r="C152" s="28" t="s">
        <v>125</v>
      </c>
      <c r="D152" s="28" t="s">
        <v>105</v>
      </c>
      <c r="E152" s="31" t="s">
        <v>196</v>
      </c>
      <c r="F152" s="31" t="s">
        <v>82</v>
      </c>
      <c r="G152" s="158">
        <v>132.1</v>
      </c>
      <c r="H152" s="213">
        <v>132.1</v>
      </c>
      <c r="I152" s="167">
        <f t="shared" si="11"/>
        <v>100</v>
      </c>
    </row>
    <row r="153" spans="1:9" ht="31.5">
      <c r="A153" s="21" t="s">
        <v>86</v>
      </c>
      <c r="B153" s="28" t="s">
        <v>79</v>
      </c>
      <c r="C153" s="28" t="s">
        <v>125</v>
      </c>
      <c r="D153" s="28" t="s">
        <v>105</v>
      </c>
      <c r="E153" s="31" t="s">
        <v>196</v>
      </c>
      <c r="F153" s="31" t="s">
        <v>87</v>
      </c>
      <c r="G153" s="158">
        <v>47.3</v>
      </c>
      <c r="H153" s="213">
        <v>46.7</v>
      </c>
      <c r="I153" s="167">
        <f t="shared" si="11"/>
        <v>98.731501057082454</v>
      </c>
    </row>
    <row r="154" spans="1:9" ht="31.5">
      <c r="A154" s="21" t="s">
        <v>131</v>
      </c>
      <c r="B154" s="28" t="s">
        <v>79</v>
      </c>
      <c r="C154" s="28" t="s">
        <v>125</v>
      </c>
      <c r="D154" s="28" t="s">
        <v>105</v>
      </c>
      <c r="E154" s="31" t="s">
        <v>197</v>
      </c>
      <c r="F154" s="31" t="s">
        <v>3</v>
      </c>
      <c r="G154" s="158">
        <f>G155</f>
        <v>959.6</v>
      </c>
      <c r="H154" s="158">
        <f>H155</f>
        <v>915.7</v>
      </c>
      <c r="I154" s="167">
        <f t="shared" si="11"/>
        <v>95.425177157148809</v>
      </c>
    </row>
    <row r="155" spans="1:9" ht="31.5">
      <c r="A155" s="21" t="s">
        <v>86</v>
      </c>
      <c r="B155" s="28" t="s">
        <v>79</v>
      </c>
      <c r="C155" s="28" t="s">
        <v>125</v>
      </c>
      <c r="D155" s="28" t="s">
        <v>105</v>
      </c>
      <c r="E155" s="31" t="s">
        <v>197</v>
      </c>
      <c r="F155" s="31" t="s">
        <v>87</v>
      </c>
      <c r="G155" s="158">
        <v>959.6</v>
      </c>
      <c r="H155" s="213">
        <v>915.7</v>
      </c>
      <c r="I155" s="167">
        <f t="shared" si="11"/>
        <v>95.425177157148809</v>
      </c>
    </row>
    <row r="156" spans="1:9" ht="63" hidden="1">
      <c r="A156" s="21" t="s">
        <v>420</v>
      </c>
      <c r="B156" s="28" t="s">
        <v>79</v>
      </c>
      <c r="C156" s="28" t="s">
        <v>125</v>
      </c>
      <c r="D156" s="28" t="s">
        <v>105</v>
      </c>
      <c r="E156" s="31" t="s">
        <v>425</v>
      </c>
      <c r="F156" s="31" t="s">
        <v>3</v>
      </c>
      <c r="G156" s="158">
        <f>G157</f>
        <v>0</v>
      </c>
      <c r="H156" s="158">
        <f>H157</f>
        <v>0</v>
      </c>
      <c r="I156" s="167" t="e">
        <f t="shared" si="11"/>
        <v>#DIV/0!</v>
      </c>
    </row>
    <row r="157" spans="1:9" ht="31.5" hidden="1">
      <c r="A157" s="21" t="s">
        <v>86</v>
      </c>
      <c r="B157" s="28" t="s">
        <v>79</v>
      </c>
      <c r="C157" s="28" t="s">
        <v>125</v>
      </c>
      <c r="D157" s="28" t="s">
        <v>105</v>
      </c>
      <c r="E157" s="31" t="s">
        <v>425</v>
      </c>
      <c r="F157" s="31" t="s">
        <v>87</v>
      </c>
      <c r="G157" s="158">
        <v>0</v>
      </c>
      <c r="H157" s="213">
        <v>0</v>
      </c>
      <c r="I157" s="167" t="e">
        <f t="shared" si="11"/>
        <v>#DIV/0!</v>
      </c>
    </row>
    <row r="158" spans="1:9" ht="63" hidden="1">
      <c r="A158" s="128" t="s">
        <v>539</v>
      </c>
      <c r="B158" s="28" t="s">
        <v>79</v>
      </c>
      <c r="C158" s="28" t="s">
        <v>125</v>
      </c>
      <c r="D158" s="28" t="s">
        <v>105</v>
      </c>
      <c r="E158" s="120" t="s">
        <v>553</v>
      </c>
      <c r="F158" s="120" t="s">
        <v>3</v>
      </c>
      <c r="G158" s="158">
        <f>G159</f>
        <v>0</v>
      </c>
      <c r="H158" s="216">
        <f>H159</f>
        <v>0</v>
      </c>
      <c r="I158" s="167" t="e">
        <f t="shared" si="11"/>
        <v>#DIV/0!</v>
      </c>
    </row>
    <row r="159" spans="1:9" ht="31.5" hidden="1">
      <c r="A159" s="21" t="s">
        <v>86</v>
      </c>
      <c r="B159" s="28" t="s">
        <v>79</v>
      </c>
      <c r="C159" s="28" t="s">
        <v>125</v>
      </c>
      <c r="D159" s="28" t="s">
        <v>105</v>
      </c>
      <c r="E159" s="120" t="s">
        <v>553</v>
      </c>
      <c r="F159" s="120" t="s">
        <v>87</v>
      </c>
      <c r="G159" s="158"/>
      <c r="H159" s="216"/>
      <c r="I159" s="167" t="e">
        <f t="shared" si="11"/>
        <v>#DIV/0!</v>
      </c>
    </row>
    <row r="160" spans="1:9" ht="82.5" hidden="1" customHeight="1">
      <c r="A160" s="147" t="s">
        <v>550</v>
      </c>
      <c r="B160" s="148" t="s">
        <v>79</v>
      </c>
      <c r="C160" s="148" t="s">
        <v>125</v>
      </c>
      <c r="D160" s="148" t="s">
        <v>105</v>
      </c>
      <c r="E160" s="124" t="s">
        <v>554</v>
      </c>
      <c r="F160" s="120" t="s">
        <v>3</v>
      </c>
      <c r="G160" s="158">
        <f>G161</f>
        <v>0</v>
      </c>
      <c r="H160" s="158">
        <f>H161</f>
        <v>0</v>
      </c>
      <c r="I160" s="167" t="e">
        <f t="shared" si="11"/>
        <v>#DIV/0!</v>
      </c>
    </row>
    <row r="161" spans="1:9" ht="31.5" hidden="1">
      <c r="A161" s="147" t="s">
        <v>86</v>
      </c>
      <c r="B161" s="148" t="s">
        <v>79</v>
      </c>
      <c r="C161" s="148" t="s">
        <v>125</v>
      </c>
      <c r="D161" s="148" t="s">
        <v>105</v>
      </c>
      <c r="E161" s="124" t="s">
        <v>554</v>
      </c>
      <c r="F161" s="120" t="s">
        <v>87</v>
      </c>
      <c r="G161" s="158"/>
      <c r="H161" s="213">
        <v>0</v>
      </c>
      <c r="I161" s="167" t="e">
        <f t="shared" si="11"/>
        <v>#DIV/0!</v>
      </c>
    </row>
    <row r="162" spans="1:9" ht="47.25" hidden="1">
      <c r="A162" s="128" t="s">
        <v>541</v>
      </c>
      <c r="B162" s="28" t="s">
        <v>79</v>
      </c>
      <c r="C162" s="28" t="s">
        <v>125</v>
      </c>
      <c r="D162" s="28" t="s">
        <v>105</v>
      </c>
      <c r="E162" s="31" t="s">
        <v>540</v>
      </c>
      <c r="F162" s="31" t="s">
        <v>3</v>
      </c>
      <c r="G162" s="158">
        <f>G163</f>
        <v>0</v>
      </c>
      <c r="H162" s="216">
        <f>H163</f>
        <v>0</v>
      </c>
      <c r="I162" s="167" t="e">
        <f t="shared" si="11"/>
        <v>#DIV/0!</v>
      </c>
    </row>
    <row r="163" spans="1:9" ht="31.5" hidden="1">
      <c r="A163" s="128" t="s">
        <v>86</v>
      </c>
      <c r="B163" s="28" t="s">
        <v>79</v>
      </c>
      <c r="C163" s="28" t="s">
        <v>125</v>
      </c>
      <c r="D163" s="28" t="s">
        <v>105</v>
      </c>
      <c r="E163" s="31" t="s">
        <v>540</v>
      </c>
      <c r="F163" s="31" t="s">
        <v>87</v>
      </c>
      <c r="G163" s="158"/>
      <c r="H163" s="216">
        <v>0</v>
      </c>
      <c r="I163" s="167" t="e">
        <f t="shared" si="11"/>
        <v>#DIV/0!</v>
      </c>
    </row>
    <row r="164" spans="1:9" ht="63" hidden="1">
      <c r="A164" s="128" t="s">
        <v>543</v>
      </c>
      <c r="B164" s="28" t="s">
        <v>79</v>
      </c>
      <c r="C164" s="28" t="s">
        <v>125</v>
      </c>
      <c r="D164" s="28" t="s">
        <v>105</v>
      </c>
      <c r="E164" s="31" t="s">
        <v>542</v>
      </c>
      <c r="F164" s="31" t="s">
        <v>3</v>
      </c>
      <c r="G164" s="158"/>
      <c r="H164" s="216"/>
      <c r="I164" s="167" t="e">
        <f t="shared" si="11"/>
        <v>#DIV/0!</v>
      </c>
    </row>
    <row r="165" spans="1:9" ht="31.5" hidden="1">
      <c r="A165" s="128" t="s">
        <v>86</v>
      </c>
      <c r="B165" s="28" t="s">
        <v>79</v>
      </c>
      <c r="C165" s="28" t="s">
        <v>125</v>
      </c>
      <c r="D165" s="28" t="s">
        <v>105</v>
      </c>
      <c r="E165" s="31" t="s">
        <v>542</v>
      </c>
      <c r="F165" s="31" t="s">
        <v>87</v>
      </c>
      <c r="G165" s="158">
        <v>5.0999999999999996</v>
      </c>
      <c r="H165" s="216">
        <v>0</v>
      </c>
      <c r="I165" s="167">
        <f t="shared" si="11"/>
        <v>0</v>
      </c>
    </row>
    <row r="166" spans="1:9" ht="78.75" hidden="1">
      <c r="A166" s="21" t="s">
        <v>442</v>
      </c>
      <c r="B166" s="28" t="s">
        <v>79</v>
      </c>
      <c r="C166" s="28" t="s">
        <v>125</v>
      </c>
      <c r="D166" s="28" t="s">
        <v>105</v>
      </c>
      <c r="E166" s="31" t="s">
        <v>443</v>
      </c>
      <c r="F166" s="31" t="s">
        <v>3</v>
      </c>
      <c r="G166" s="158">
        <f>G170</f>
        <v>0</v>
      </c>
      <c r="H166" s="158">
        <f>H170</f>
        <v>0</v>
      </c>
      <c r="I166" s="167" t="e">
        <f t="shared" si="11"/>
        <v>#DIV/0!</v>
      </c>
    </row>
    <row r="167" spans="1:9" ht="47.25" hidden="1">
      <c r="A167" s="128" t="s">
        <v>422</v>
      </c>
      <c r="B167" s="28" t="s">
        <v>79</v>
      </c>
      <c r="C167" s="28" t="s">
        <v>125</v>
      </c>
      <c r="D167" s="28" t="s">
        <v>105</v>
      </c>
      <c r="E167" s="120" t="s">
        <v>444</v>
      </c>
      <c r="F167" s="120" t="s">
        <v>3</v>
      </c>
      <c r="G167" s="158">
        <f t="shared" ref="G167:H169" si="12">G168</f>
        <v>0</v>
      </c>
      <c r="H167" s="158">
        <f t="shared" si="12"/>
        <v>0</v>
      </c>
      <c r="I167" s="167" t="e">
        <f t="shared" si="11"/>
        <v>#DIV/0!</v>
      </c>
    </row>
    <row r="168" spans="1:9" ht="47.25" hidden="1">
      <c r="A168" s="128" t="s">
        <v>423</v>
      </c>
      <c r="B168" s="28" t="s">
        <v>79</v>
      </c>
      <c r="C168" s="28" t="s">
        <v>125</v>
      </c>
      <c r="D168" s="28" t="s">
        <v>105</v>
      </c>
      <c r="E168" s="120" t="s">
        <v>445</v>
      </c>
      <c r="F168" s="120" t="s">
        <v>3</v>
      </c>
      <c r="G168" s="158">
        <f t="shared" si="12"/>
        <v>0</v>
      </c>
      <c r="H168" s="158">
        <f t="shared" si="12"/>
        <v>0</v>
      </c>
      <c r="I168" s="167" t="e">
        <f t="shared" si="11"/>
        <v>#DIV/0!</v>
      </c>
    </row>
    <row r="169" spans="1:9" ht="47.25" hidden="1">
      <c r="A169" s="147" t="s">
        <v>424</v>
      </c>
      <c r="B169" s="28" t="s">
        <v>79</v>
      </c>
      <c r="C169" s="28" t="s">
        <v>125</v>
      </c>
      <c r="D169" s="28" t="s">
        <v>105</v>
      </c>
      <c r="E169" s="120" t="s">
        <v>446</v>
      </c>
      <c r="F169" s="120" t="s">
        <v>3</v>
      </c>
      <c r="G169" s="158">
        <f t="shared" si="12"/>
        <v>0</v>
      </c>
      <c r="H169" s="158">
        <f t="shared" si="12"/>
        <v>0</v>
      </c>
      <c r="I169" s="167" t="e">
        <f t="shared" si="11"/>
        <v>#DIV/0!</v>
      </c>
    </row>
    <row r="170" spans="1:9" ht="31.5" hidden="1">
      <c r="A170" s="128" t="s">
        <v>86</v>
      </c>
      <c r="B170" s="28" t="s">
        <v>79</v>
      </c>
      <c r="C170" s="28" t="s">
        <v>125</v>
      </c>
      <c r="D170" s="28" t="s">
        <v>105</v>
      </c>
      <c r="E170" s="120" t="s">
        <v>446</v>
      </c>
      <c r="F170" s="120" t="s">
        <v>87</v>
      </c>
      <c r="G170" s="158">
        <v>0</v>
      </c>
      <c r="H170" s="213">
        <v>0</v>
      </c>
      <c r="I170" s="167" t="e">
        <f t="shared" si="11"/>
        <v>#DIV/0!</v>
      </c>
    </row>
    <row r="171" spans="1:9" hidden="1">
      <c r="A171" s="21"/>
      <c r="B171" s="28"/>
      <c r="C171" s="28"/>
      <c r="D171" s="28"/>
      <c r="E171" s="31"/>
      <c r="F171" s="31"/>
      <c r="G171" s="158"/>
      <c r="H171" s="213"/>
      <c r="I171" s="167" t="e">
        <f t="shared" si="11"/>
        <v>#DIV/0!</v>
      </c>
    </row>
    <row r="172" spans="1:9" hidden="1">
      <c r="A172" s="21"/>
      <c r="B172" s="28"/>
      <c r="C172" s="28"/>
      <c r="D172" s="28"/>
      <c r="E172" s="31"/>
      <c r="F172" s="31"/>
      <c r="G172" s="158"/>
      <c r="H172" s="213"/>
      <c r="I172" s="167" t="e">
        <f t="shared" si="11"/>
        <v>#DIV/0!</v>
      </c>
    </row>
    <row r="173" spans="1:9" hidden="1">
      <c r="A173" s="21"/>
      <c r="B173" s="28"/>
      <c r="C173" s="28"/>
      <c r="D173" s="28"/>
      <c r="E173" s="31"/>
      <c r="F173" s="31"/>
      <c r="G173" s="158"/>
      <c r="H173" s="213"/>
      <c r="I173" s="167" t="e">
        <f t="shared" si="11"/>
        <v>#DIV/0!</v>
      </c>
    </row>
    <row r="174" spans="1:9" hidden="1">
      <c r="A174" s="21"/>
      <c r="B174" s="28"/>
      <c r="C174" s="28"/>
      <c r="D174" s="28"/>
      <c r="E174" s="31"/>
      <c r="F174" s="31"/>
      <c r="G174" s="158"/>
      <c r="H174" s="213"/>
      <c r="I174" s="167" t="e">
        <f t="shared" si="11"/>
        <v>#DIV/0!</v>
      </c>
    </row>
    <row r="175" spans="1:9" hidden="1">
      <c r="A175" s="21"/>
      <c r="B175" s="28"/>
      <c r="C175" s="28"/>
      <c r="D175" s="28"/>
      <c r="E175" s="31"/>
      <c r="F175" s="31"/>
      <c r="G175" s="158"/>
      <c r="H175" s="213"/>
      <c r="I175" s="167" t="e">
        <f t="shared" si="11"/>
        <v>#DIV/0!</v>
      </c>
    </row>
    <row r="176" spans="1:9" hidden="1">
      <c r="A176" s="21"/>
      <c r="B176" s="28"/>
      <c r="C176" s="28"/>
      <c r="D176" s="28"/>
      <c r="E176" s="31"/>
      <c r="F176" s="31"/>
      <c r="G176" s="158"/>
      <c r="H176" s="213"/>
      <c r="I176" s="167" t="e">
        <f t="shared" si="11"/>
        <v>#DIV/0!</v>
      </c>
    </row>
    <row r="177" spans="1:9" hidden="1">
      <c r="A177" s="21"/>
      <c r="B177" s="28"/>
      <c r="C177" s="28"/>
      <c r="D177" s="28"/>
      <c r="E177" s="31"/>
      <c r="F177" s="31"/>
      <c r="G177" s="158"/>
      <c r="H177" s="213"/>
      <c r="I177" s="167" t="e">
        <f t="shared" ref="I177:I208" si="13">H177/G177*100</f>
        <v>#DIV/0!</v>
      </c>
    </row>
    <row r="178" spans="1:9" hidden="1">
      <c r="A178" s="21"/>
      <c r="B178" s="28"/>
      <c r="C178" s="28"/>
      <c r="D178" s="28"/>
      <c r="E178" s="31"/>
      <c r="F178" s="31"/>
      <c r="G178" s="158"/>
      <c r="H178" s="213"/>
      <c r="I178" s="167" t="e">
        <f t="shared" si="13"/>
        <v>#DIV/0!</v>
      </c>
    </row>
    <row r="179" spans="1:9" hidden="1">
      <c r="A179" s="21"/>
      <c r="B179" s="28"/>
      <c r="C179" s="28"/>
      <c r="D179" s="28"/>
      <c r="E179" s="31"/>
      <c r="F179" s="31"/>
      <c r="G179" s="158"/>
      <c r="H179" s="213"/>
      <c r="I179" s="167" t="e">
        <f t="shared" si="13"/>
        <v>#DIV/0!</v>
      </c>
    </row>
    <row r="180" spans="1:9" hidden="1">
      <c r="A180" s="25" t="s">
        <v>132</v>
      </c>
      <c r="B180" s="27" t="s">
        <v>79</v>
      </c>
      <c r="C180" s="27" t="s">
        <v>118</v>
      </c>
      <c r="D180" s="27" t="s">
        <v>11</v>
      </c>
      <c r="E180" s="30" t="s">
        <v>4</v>
      </c>
      <c r="F180" s="30" t="s">
        <v>3</v>
      </c>
      <c r="G180" s="159">
        <f>G184</f>
        <v>5205.7000000000016</v>
      </c>
      <c r="H180" s="159">
        <f>H184</f>
        <v>4775.4000000000005</v>
      </c>
      <c r="I180" s="167">
        <f t="shared" si="13"/>
        <v>91.734060741110696</v>
      </c>
    </row>
    <row r="181" spans="1:9" hidden="1">
      <c r="A181" s="25" t="s">
        <v>46</v>
      </c>
      <c r="B181" s="27" t="s">
        <v>79</v>
      </c>
      <c r="C181" s="27" t="s">
        <v>90</v>
      </c>
      <c r="D181" s="27" t="s">
        <v>11</v>
      </c>
      <c r="E181" s="30" t="s">
        <v>4</v>
      </c>
      <c r="F181" s="30" t="s">
        <v>3</v>
      </c>
      <c r="G181" s="183">
        <f>G182</f>
        <v>0</v>
      </c>
      <c r="H181" s="159">
        <f>H182</f>
        <v>0</v>
      </c>
      <c r="I181" s="167" t="e">
        <f t="shared" si="13"/>
        <v>#DIV/0!</v>
      </c>
    </row>
    <row r="182" spans="1:9" ht="63" hidden="1">
      <c r="A182" s="21" t="s">
        <v>544</v>
      </c>
      <c r="B182" s="28" t="s">
        <v>79</v>
      </c>
      <c r="C182" s="28" t="s">
        <v>90</v>
      </c>
      <c r="D182" s="28" t="s">
        <v>125</v>
      </c>
      <c r="E182" s="31" t="s">
        <v>545</v>
      </c>
      <c r="F182" s="31" t="s">
        <v>3</v>
      </c>
      <c r="G182" s="184">
        <f>G183</f>
        <v>0</v>
      </c>
      <c r="H182" s="158">
        <f>H183</f>
        <v>0</v>
      </c>
      <c r="I182" s="167" t="e">
        <f t="shared" si="13"/>
        <v>#DIV/0!</v>
      </c>
    </row>
    <row r="183" spans="1:9" ht="31.5" hidden="1">
      <c r="A183" s="21" t="s">
        <v>86</v>
      </c>
      <c r="B183" s="28" t="s">
        <v>79</v>
      </c>
      <c r="C183" s="28" t="s">
        <v>90</v>
      </c>
      <c r="D183" s="28" t="s">
        <v>125</v>
      </c>
      <c r="E183" s="31" t="s">
        <v>545</v>
      </c>
      <c r="F183" s="31" t="s">
        <v>87</v>
      </c>
      <c r="G183" s="184"/>
      <c r="H183" s="158">
        <v>0</v>
      </c>
      <c r="I183" s="167" t="e">
        <f t="shared" si="13"/>
        <v>#DIV/0!</v>
      </c>
    </row>
    <row r="184" spans="1:9" hidden="1">
      <c r="A184" s="137" t="s">
        <v>133</v>
      </c>
      <c r="B184" s="138" t="s">
        <v>79</v>
      </c>
      <c r="C184" s="138" t="s">
        <v>118</v>
      </c>
      <c r="D184" s="138" t="s">
        <v>76</v>
      </c>
      <c r="E184" s="139" t="s">
        <v>4</v>
      </c>
      <c r="F184" s="139" t="s">
        <v>3</v>
      </c>
      <c r="G184" s="160">
        <f>G185+G213</f>
        <v>5205.7000000000016</v>
      </c>
      <c r="H184" s="160">
        <f>H185+H213</f>
        <v>4775.4000000000005</v>
      </c>
      <c r="I184" s="167">
        <f t="shared" si="13"/>
        <v>91.734060741110696</v>
      </c>
    </row>
    <row r="185" spans="1:9" ht="63">
      <c r="A185" s="25" t="s">
        <v>617</v>
      </c>
      <c r="B185" s="27" t="s">
        <v>79</v>
      </c>
      <c r="C185" s="27" t="s">
        <v>118</v>
      </c>
      <c r="D185" s="27" t="s">
        <v>76</v>
      </c>
      <c r="E185" s="30" t="s">
        <v>198</v>
      </c>
      <c r="F185" s="30" t="s">
        <v>3</v>
      </c>
      <c r="G185" s="159">
        <f>G193+G198+G188+G190+G192+G207+G209+G201+G204</f>
        <v>5205.7000000000016</v>
      </c>
      <c r="H185" s="159">
        <f>H193+H198+H188+H190+H192+H207+H209+H201+H204</f>
        <v>4775.4000000000005</v>
      </c>
      <c r="I185" s="167">
        <f t="shared" si="13"/>
        <v>91.734060741110696</v>
      </c>
    </row>
    <row r="186" spans="1:9" ht="47.25" hidden="1">
      <c r="A186" s="21" t="s">
        <v>447</v>
      </c>
      <c r="B186" s="28">
        <v>980</v>
      </c>
      <c r="C186" s="28" t="s">
        <v>118</v>
      </c>
      <c r="D186" s="28" t="s">
        <v>76</v>
      </c>
      <c r="E186" s="31" t="s">
        <v>223</v>
      </c>
      <c r="F186" s="31" t="s">
        <v>3</v>
      </c>
      <c r="G186" s="159">
        <f>G187</f>
        <v>0</v>
      </c>
      <c r="H186" s="159">
        <f>H187</f>
        <v>0</v>
      </c>
      <c r="I186" s="167" t="e">
        <f t="shared" si="13"/>
        <v>#DIV/0!</v>
      </c>
    </row>
    <row r="187" spans="1:9" ht="31.5" hidden="1">
      <c r="A187" s="21" t="s">
        <v>407</v>
      </c>
      <c r="B187" s="28">
        <v>980</v>
      </c>
      <c r="C187" s="28" t="s">
        <v>118</v>
      </c>
      <c r="D187" s="28" t="s">
        <v>76</v>
      </c>
      <c r="E187" s="31" t="s">
        <v>224</v>
      </c>
      <c r="F187" s="31" t="s">
        <v>3</v>
      </c>
      <c r="G187" s="158">
        <f>G188+G190</f>
        <v>0</v>
      </c>
      <c r="H187" s="158">
        <f>H188+H190</f>
        <v>0</v>
      </c>
      <c r="I187" s="167" t="e">
        <f t="shared" si="13"/>
        <v>#DIV/0!</v>
      </c>
    </row>
    <row r="188" spans="1:9" ht="78.75" hidden="1">
      <c r="A188" s="21" t="s">
        <v>203</v>
      </c>
      <c r="B188" s="28" t="s">
        <v>79</v>
      </c>
      <c r="C188" s="28" t="s">
        <v>118</v>
      </c>
      <c r="D188" s="28" t="s">
        <v>76</v>
      </c>
      <c r="E188" s="31" t="s">
        <v>225</v>
      </c>
      <c r="F188" s="31" t="s">
        <v>3</v>
      </c>
      <c r="G188" s="158">
        <f>G189</f>
        <v>0</v>
      </c>
      <c r="H188" s="158">
        <f>H189</f>
        <v>0</v>
      </c>
      <c r="I188" s="167" t="e">
        <f t="shared" si="13"/>
        <v>#DIV/0!</v>
      </c>
    </row>
    <row r="189" spans="1:9" ht="110.25" hidden="1">
      <c r="A189" s="21" t="s">
        <v>81</v>
      </c>
      <c r="B189" s="28" t="s">
        <v>79</v>
      </c>
      <c r="C189" s="28" t="s">
        <v>118</v>
      </c>
      <c r="D189" s="28" t="s">
        <v>76</v>
      </c>
      <c r="E189" s="31" t="s">
        <v>225</v>
      </c>
      <c r="F189" s="31" t="s">
        <v>82</v>
      </c>
      <c r="G189" s="158">
        <v>0</v>
      </c>
      <c r="H189" s="213">
        <v>0</v>
      </c>
      <c r="I189" s="167" t="e">
        <f t="shared" si="13"/>
        <v>#DIV/0!</v>
      </c>
    </row>
    <row r="190" spans="1:9" ht="47.25" hidden="1">
      <c r="A190" s="21" t="s">
        <v>205</v>
      </c>
      <c r="B190" s="28" t="s">
        <v>79</v>
      </c>
      <c r="C190" s="28" t="s">
        <v>118</v>
      </c>
      <c r="D190" s="28" t="s">
        <v>76</v>
      </c>
      <c r="E190" s="31" t="s">
        <v>226</v>
      </c>
      <c r="F190" s="31" t="s">
        <v>3</v>
      </c>
      <c r="G190" s="158">
        <v>0</v>
      </c>
      <c r="H190" s="158">
        <f>H191</f>
        <v>0</v>
      </c>
      <c r="I190" s="167" t="e">
        <f t="shared" si="13"/>
        <v>#DIV/0!</v>
      </c>
    </row>
    <row r="191" spans="1:9" ht="110.25" hidden="1">
      <c r="A191" s="21" t="s">
        <v>81</v>
      </c>
      <c r="B191" s="28" t="s">
        <v>79</v>
      </c>
      <c r="C191" s="28" t="s">
        <v>118</v>
      </c>
      <c r="D191" s="28" t="s">
        <v>76</v>
      </c>
      <c r="E191" s="31" t="s">
        <v>226</v>
      </c>
      <c r="F191" s="31" t="s">
        <v>82</v>
      </c>
      <c r="G191" s="158">
        <v>0</v>
      </c>
      <c r="H191" s="213">
        <v>0</v>
      </c>
      <c r="I191" s="167" t="e">
        <f t="shared" si="13"/>
        <v>#DIV/0!</v>
      </c>
    </row>
    <row r="192" spans="1:9" ht="63" hidden="1">
      <c r="A192" s="21" t="s">
        <v>451</v>
      </c>
      <c r="B192" s="28" t="s">
        <v>79</v>
      </c>
      <c r="C192" s="28" t="s">
        <v>118</v>
      </c>
      <c r="D192" s="28" t="s">
        <v>76</v>
      </c>
      <c r="E192" s="31" t="s">
        <v>440</v>
      </c>
      <c r="F192" s="31" t="s">
        <v>87</v>
      </c>
      <c r="G192" s="158">
        <v>0</v>
      </c>
      <c r="H192" s="213"/>
      <c r="I192" s="167" t="e">
        <f t="shared" si="13"/>
        <v>#DIV/0!</v>
      </c>
    </row>
    <row r="193" spans="1:9" ht="47.25">
      <c r="A193" s="21" t="s">
        <v>134</v>
      </c>
      <c r="B193" s="28" t="s">
        <v>79</v>
      </c>
      <c r="C193" s="28" t="s">
        <v>118</v>
      </c>
      <c r="D193" s="28" t="s">
        <v>76</v>
      </c>
      <c r="E193" s="31" t="s">
        <v>199</v>
      </c>
      <c r="F193" s="31" t="s">
        <v>3</v>
      </c>
      <c r="G193" s="158">
        <f>G194+G211+G212</f>
        <v>4506.0000000000009</v>
      </c>
      <c r="H193" s="158">
        <f>H194+H211+H212</f>
        <v>4075.7000000000003</v>
      </c>
      <c r="I193" s="167">
        <f t="shared" si="13"/>
        <v>90.450510430537051</v>
      </c>
    </row>
    <row r="194" spans="1:9">
      <c r="A194" s="21" t="s">
        <v>135</v>
      </c>
      <c r="B194" s="28" t="s">
        <v>79</v>
      </c>
      <c r="C194" s="28" t="s">
        <v>118</v>
      </c>
      <c r="D194" s="28" t="s">
        <v>76</v>
      </c>
      <c r="E194" s="31" t="s">
        <v>200</v>
      </c>
      <c r="F194" s="31" t="s">
        <v>3</v>
      </c>
      <c r="G194" s="158">
        <f>G195+G196+G197</f>
        <v>4209.3</v>
      </c>
      <c r="H194" s="158">
        <f>H195+H196+H197</f>
        <v>3827.4</v>
      </c>
      <c r="I194" s="167">
        <f t="shared" si="13"/>
        <v>90.927232556482068</v>
      </c>
    </row>
    <row r="195" spans="1:9" ht="110.25">
      <c r="A195" s="21" t="s">
        <v>81</v>
      </c>
      <c r="B195" s="28" t="s">
        <v>79</v>
      </c>
      <c r="C195" s="28" t="s">
        <v>118</v>
      </c>
      <c r="D195" s="28" t="s">
        <v>76</v>
      </c>
      <c r="E195" s="31" t="s">
        <v>200</v>
      </c>
      <c r="F195" s="31" t="s">
        <v>82</v>
      </c>
      <c r="G195" s="158">
        <v>2885.5</v>
      </c>
      <c r="H195" s="213">
        <v>2566.6</v>
      </c>
      <c r="I195" s="167">
        <f t="shared" si="13"/>
        <v>88.94818922197193</v>
      </c>
    </row>
    <row r="196" spans="1:9" ht="31.5">
      <c r="A196" s="21" t="s">
        <v>86</v>
      </c>
      <c r="B196" s="28" t="s">
        <v>79</v>
      </c>
      <c r="C196" s="28" t="s">
        <v>118</v>
      </c>
      <c r="D196" s="28" t="s">
        <v>76</v>
      </c>
      <c r="E196" s="31" t="s">
        <v>200</v>
      </c>
      <c r="F196" s="31" t="s">
        <v>87</v>
      </c>
      <c r="G196" s="125">
        <v>1291.3</v>
      </c>
      <c r="H196" s="213">
        <v>1235.5</v>
      </c>
      <c r="I196" s="167">
        <f t="shared" si="13"/>
        <v>95.678773329203139</v>
      </c>
    </row>
    <row r="197" spans="1:9">
      <c r="A197" s="21" t="s">
        <v>88</v>
      </c>
      <c r="B197" s="28" t="s">
        <v>79</v>
      </c>
      <c r="C197" s="28" t="s">
        <v>118</v>
      </c>
      <c r="D197" s="28" t="s">
        <v>76</v>
      </c>
      <c r="E197" s="31" t="s">
        <v>200</v>
      </c>
      <c r="F197" s="31" t="s">
        <v>89</v>
      </c>
      <c r="G197" s="125">
        <v>32.5</v>
      </c>
      <c r="H197" s="213">
        <v>25.3</v>
      </c>
      <c r="I197" s="167">
        <f t="shared" si="13"/>
        <v>77.846153846153854</v>
      </c>
    </row>
    <row r="198" spans="1:9" ht="31.5" hidden="1">
      <c r="A198" s="21" t="s">
        <v>136</v>
      </c>
      <c r="B198" s="28" t="s">
        <v>79</v>
      </c>
      <c r="C198" s="28" t="s">
        <v>118</v>
      </c>
      <c r="D198" s="28" t="s">
        <v>76</v>
      </c>
      <c r="E198" s="31" t="s">
        <v>137</v>
      </c>
      <c r="F198" s="31" t="s">
        <v>3</v>
      </c>
      <c r="G198" s="158"/>
      <c r="H198" s="213"/>
      <c r="I198" s="167" t="e">
        <f t="shared" si="13"/>
        <v>#DIV/0!</v>
      </c>
    </row>
    <row r="199" spans="1:9" ht="31.5" hidden="1">
      <c r="A199" s="21" t="s">
        <v>208</v>
      </c>
      <c r="B199" s="28" t="s">
        <v>79</v>
      </c>
      <c r="C199" s="28" t="s">
        <v>118</v>
      </c>
      <c r="D199" s="28" t="s">
        <v>76</v>
      </c>
      <c r="E199" s="31" t="s">
        <v>209</v>
      </c>
      <c r="F199" s="31" t="s">
        <v>3</v>
      </c>
      <c r="G199" s="158"/>
      <c r="H199" s="213"/>
      <c r="I199" s="167" t="e">
        <f t="shared" si="13"/>
        <v>#DIV/0!</v>
      </c>
    </row>
    <row r="200" spans="1:9" ht="31.5" hidden="1">
      <c r="A200" s="21" t="s">
        <v>86</v>
      </c>
      <c r="B200" s="28" t="s">
        <v>79</v>
      </c>
      <c r="C200" s="28" t="s">
        <v>118</v>
      </c>
      <c r="D200" s="28" t="s">
        <v>76</v>
      </c>
      <c r="E200" s="31" t="s">
        <v>209</v>
      </c>
      <c r="F200" s="31" t="s">
        <v>87</v>
      </c>
      <c r="G200" s="158"/>
      <c r="H200" s="213"/>
      <c r="I200" s="167" t="e">
        <f t="shared" si="13"/>
        <v>#DIV/0!</v>
      </c>
    </row>
    <row r="201" spans="1:9" ht="63">
      <c r="A201" s="21" t="s">
        <v>578</v>
      </c>
      <c r="B201" s="28" t="s">
        <v>79</v>
      </c>
      <c r="C201" s="28" t="s">
        <v>118</v>
      </c>
      <c r="D201" s="28" t="s">
        <v>76</v>
      </c>
      <c r="E201" s="31" t="s">
        <v>225</v>
      </c>
      <c r="F201" s="31" t="s">
        <v>3</v>
      </c>
      <c r="G201" s="121">
        <f>G202</f>
        <v>229.1</v>
      </c>
      <c r="H201" s="121">
        <f>H202</f>
        <v>229.1</v>
      </c>
      <c r="I201" s="167">
        <f t="shared" si="13"/>
        <v>100</v>
      </c>
    </row>
    <row r="202" spans="1:9" ht="110.25">
      <c r="A202" s="21" t="s">
        <v>81</v>
      </c>
      <c r="B202" s="28" t="s">
        <v>79</v>
      </c>
      <c r="C202" s="28" t="s">
        <v>118</v>
      </c>
      <c r="D202" s="28" t="s">
        <v>76</v>
      </c>
      <c r="E202" s="31" t="s">
        <v>225</v>
      </c>
      <c r="F202" s="31" t="s">
        <v>82</v>
      </c>
      <c r="G202" s="121">
        <v>229.1</v>
      </c>
      <c r="H202" s="216">
        <v>229.1</v>
      </c>
      <c r="I202" s="167">
        <f t="shared" si="13"/>
        <v>100</v>
      </c>
    </row>
    <row r="203" spans="1:9" hidden="1">
      <c r="A203" s="21"/>
      <c r="B203" s="28"/>
      <c r="C203" s="28"/>
      <c r="D203" s="28"/>
      <c r="E203" s="31"/>
      <c r="F203" s="31"/>
      <c r="G203" s="121"/>
      <c r="H203" s="216"/>
      <c r="I203" s="167" t="e">
        <f t="shared" si="13"/>
        <v>#DIV/0!</v>
      </c>
    </row>
    <row r="204" spans="1:9" ht="78.75">
      <c r="A204" s="21" t="s">
        <v>535</v>
      </c>
      <c r="B204" s="28" t="s">
        <v>79</v>
      </c>
      <c r="C204" s="28" t="s">
        <v>118</v>
      </c>
      <c r="D204" s="28" t="s">
        <v>76</v>
      </c>
      <c r="E204" s="31" t="s">
        <v>579</v>
      </c>
      <c r="F204" s="31" t="s">
        <v>3</v>
      </c>
      <c r="G204" s="121">
        <f>G205+G206</f>
        <v>470.59999999999997</v>
      </c>
      <c r="H204" s="121">
        <f>H205+H206</f>
        <v>470.59999999999997</v>
      </c>
      <c r="I204" s="167">
        <f t="shared" si="13"/>
        <v>100</v>
      </c>
    </row>
    <row r="205" spans="1:9" ht="47.25">
      <c r="A205" s="21" t="s">
        <v>574</v>
      </c>
      <c r="B205" s="28" t="s">
        <v>79</v>
      </c>
      <c r="C205" s="28" t="s">
        <v>118</v>
      </c>
      <c r="D205" s="28" t="s">
        <v>76</v>
      </c>
      <c r="E205" s="31" t="s">
        <v>580</v>
      </c>
      <c r="F205" s="31" t="s">
        <v>87</v>
      </c>
      <c r="G205" s="121">
        <v>442.4</v>
      </c>
      <c r="H205" s="216">
        <v>442.4</v>
      </c>
      <c r="I205" s="167">
        <f t="shared" si="13"/>
        <v>100</v>
      </c>
    </row>
    <row r="206" spans="1:9" ht="47.25">
      <c r="A206" s="21" t="s">
        <v>574</v>
      </c>
      <c r="B206" s="28" t="s">
        <v>79</v>
      </c>
      <c r="C206" s="28" t="s">
        <v>118</v>
      </c>
      <c r="D206" s="28" t="s">
        <v>76</v>
      </c>
      <c r="E206" s="31" t="s">
        <v>581</v>
      </c>
      <c r="F206" s="31" t="s">
        <v>87</v>
      </c>
      <c r="G206" s="121">
        <v>28.2</v>
      </c>
      <c r="H206" s="125">
        <v>28.2</v>
      </c>
      <c r="I206" s="167">
        <f t="shared" si="13"/>
        <v>100</v>
      </c>
    </row>
    <row r="207" spans="1:9" ht="31.5" hidden="1">
      <c r="A207" s="128" t="s">
        <v>546</v>
      </c>
      <c r="B207" s="28" t="s">
        <v>79</v>
      </c>
      <c r="C207" s="28" t="s">
        <v>118</v>
      </c>
      <c r="D207" s="28" t="s">
        <v>76</v>
      </c>
      <c r="E207" s="31" t="s">
        <v>547</v>
      </c>
      <c r="F207" s="31" t="s">
        <v>3</v>
      </c>
      <c r="G207" s="121">
        <f>G208</f>
        <v>0</v>
      </c>
      <c r="H207" s="125">
        <v>0</v>
      </c>
      <c r="I207" s="167" t="e">
        <f t="shared" si="13"/>
        <v>#DIV/0!</v>
      </c>
    </row>
    <row r="208" spans="1:9" ht="31.5" hidden="1">
      <c r="A208" s="21" t="s">
        <v>86</v>
      </c>
      <c r="B208" s="28" t="s">
        <v>79</v>
      </c>
      <c r="C208" s="28" t="s">
        <v>118</v>
      </c>
      <c r="D208" s="28" t="s">
        <v>76</v>
      </c>
      <c r="E208" s="31" t="s">
        <v>547</v>
      </c>
      <c r="F208" s="31" t="s">
        <v>87</v>
      </c>
      <c r="G208" s="121"/>
      <c r="H208" s="125">
        <v>0</v>
      </c>
      <c r="I208" s="167" t="e">
        <f t="shared" si="13"/>
        <v>#DIV/0!</v>
      </c>
    </row>
    <row r="209" spans="1:9" ht="31.5" hidden="1">
      <c r="A209" s="128" t="s">
        <v>208</v>
      </c>
      <c r="B209" s="28" t="s">
        <v>79</v>
      </c>
      <c r="C209" s="28" t="s">
        <v>118</v>
      </c>
      <c r="D209" s="28" t="s">
        <v>76</v>
      </c>
      <c r="E209" s="31" t="s">
        <v>209</v>
      </c>
      <c r="F209" s="31" t="s">
        <v>3</v>
      </c>
      <c r="G209" s="121">
        <f>G210</f>
        <v>0</v>
      </c>
      <c r="H209" s="125">
        <v>0</v>
      </c>
      <c r="I209" s="167" t="e">
        <f t="shared" ref="I209:I233" si="14">H209/G209*100</f>
        <v>#DIV/0!</v>
      </c>
    </row>
    <row r="210" spans="1:9" ht="31.5" hidden="1">
      <c r="A210" s="21" t="s">
        <v>86</v>
      </c>
      <c r="B210" s="28" t="s">
        <v>79</v>
      </c>
      <c r="C210" s="28" t="s">
        <v>118</v>
      </c>
      <c r="D210" s="28" t="s">
        <v>76</v>
      </c>
      <c r="E210" s="31" t="s">
        <v>209</v>
      </c>
      <c r="F210" s="31" t="s">
        <v>87</v>
      </c>
      <c r="G210" s="121"/>
      <c r="H210" s="125">
        <v>0</v>
      </c>
      <c r="I210" s="167" t="e">
        <f t="shared" si="14"/>
        <v>#DIV/0!</v>
      </c>
    </row>
    <row r="211" spans="1:9" ht="110.25">
      <c r="A211" s="21" t="s">
        <v>81</v>
      </c>
      <c r="B211" s="28" t="s">
        <v>79</v>
      </c>
      <c r="C211" s="28" t="s">
        <v>118</v>
      </c>
      <c r="D211" s="28" t="s">
        <v>76</v>
      </c>
      <c r="E211" s="31" t="s">
        <v>212</v>
      </c>
      <c r="F211" s="31" t="s">
        <v>82</v>
      </c>
      <c r="G211" s="158">
        <v>249.6</v>
      </c>
      <c r="H211" s="213">
        <v>208.4</v>
      </c>
      <c r="I211" s="167">
        <f t="shared" si="14"/>
        <v>83.493589743589752</v>
      </c>
    </row>
    <row r="212" spans="1:9" ht="31.5">
      <c r="A212" s="21" t="s">
        <v>86</v>
      </c>
      <c r="B212" s="28" t="s">
        <v>79</v>
      </c>
      <c r="C212" s="28" t="s">
        <v>118</v>
      </c>
      <c r="D212" s="28" t="s">
        <v>76</v>
      </c>
      <c r="E212" s="31" t="s">
        <v>212</v>
      </c>
      <c r="F212" s="31" t="s">
        <v>87</v>
      </c>
      <c r="G212" s="125">
        <v>47.1</v>
      </c>
      <c r="H212" s="213">
        <v>39.9</v>
      </c>
      <c r="I212" s="167">
        <f t="shared" si="14"/>
        <v>84.71337579617834</v>
      </c>
    </row>
    <row r="213" spans="1:9" hidden="1">
      <c r="A213" s="21"/>
      <c r="B213" s="28"/>
      <c r="C213" s="28"/>
      <c r="D213" s="28"/>
      <c r="E213" s="31"/>
      <c r="F213" s="31"/>
      <c r="G213" s="125"/>
      <c r="H213" s="213"/>
      <c r="I213" s="167" t="e">
        <f t="shared" si="14"/>
        <v>#DIV/0!</v>
      </c>
    </row>
    <row r="214" spans="1:9" hidden="1">
      <c r="A214" s="149"/>
      <c r="B214" s="27"/>
      <c r="C214" s="27"/>
      <c r="D214" s="27"/>
      <c r="E214" s="30"/>
      <c r="F214" s="30"/>
      <c r="G214" s="159"/>
      <c r="H214" s="213"/>
      <c r="I214" s="167" t="e">
        <f t="shared" si="14"/>
        <v>#DIV/0!</v>
      </c>
    </row>
    <row r="215" spans="1:9" hidden="1">
      <c r="A215" s="24"/>
      <c r="B215" s="28"/>
      <c r="C215" s="28"/>
      <c r="D215" s="28"/>
      <c r="E215" s="31"/>
      <c r="F215" s="31"/>
      <c r="G215" s="158"/>
      <c r="H215" s="213"/>
      <c r="I215" s="167" t="e">
        <f t="shared" si="14"/>
        <v>#DIV/0!</v>
      </c>
    </row>
    <row r="216" spans="1:9" hidden="1">
      <c r="A216" s="21"/>
      <c r="B216" s="28"/>
      <c r="C216" s="28"/>
      <c r="D216" s="28"/>
      <c r="E216" s="31"/>
      <c r="F216" s="31"/>
      <c r="G216" s="158"/>
      <c r="H216" s="213"/>
      <c r="I216" s="167" t="e">
        <f t="shared" si="14"/>
        <v>#DIV/0!</v>
      </c>
    </row>
    <row r="217" spans="1:9" hidden="1">
      <c r="A217" s="21"/>
      <c r="B217" s="28"/>
      <c r="C217" s="28"/>
      <c r="D217" s="28"/>
      <c r="E217" s="31"/>
      <c r="F217" s="31"/>
      <c r="G217" s="158"/>
      <c r="H217" s="213"/>
      <c r="I217" s="167" t="e">
        <f t="shared" si="14"/>
        <v>#DIV/0!</v>
      </c>
    </row>
    <row r="218" spans="1:9" hidden="1">
      <c r="A218" s="21"/>
      <c r="B218" s="28"/>
      <c r="C218" s="28"/>
      <c r="D218" s="28"/>
      <c r="E218" s="31"/>
      <c r="F218" s="31"/>
      <c r="G218" s="158"/>
      <c r="H218" s="213"/>
      <c r="I218" s="167" t="e">
        <f t="shared" si="14"/>
        <v>#DIV/0!</v>
      </c>
    </row>
    <row r="219" spans="1:9" hidden="1">
      <c r="A219" s="21"/>
      <c r="B219" s="28"/>
      <c r="C219" s="28"/>
      <c r="D219" s="28"/>
      <c r="E219" s="31"/>
      <c r="F219" s="31"/>
      <c r="G219" s="158"/>
      <c r="H219" s="213"/>
      <c r="I219" s="167" t="e">
        <f t="shared" si="14"/>
        <v>#DIV/0!</v>
      </c>
    </row>
    <row r="220" spans="1:9" hidden="1">
      <c r="A220" s="21"/>
      <c r="B220" s="28"/>
      <c r="C220" s="28"/>
      <c r="D220" s="28"/>
      <c r="E220" s="31"/>
      <c r="F220" s="31"/>
      <c r="G220" s="158"/>
      <c r="H220" s="213"/>
      <c r="I220" s="167" t="e">
        <f t="shared" si="14"/>
        <v>#DIV/0!</v>
      </c>
    </row>
    <row r="221" spans="1:9">
      <c r="A221" s="25" t="s">
        <v>54</v>
      </c>
      <c r="B221" s="27" t="s">
        <v>79</v>
      </c>
      <c r="C221" s="27" t="s">
        <v>113</v>
      </c>
      <c r="D221" s="27" t="s">
        <v>11</v>
      </c>
      <c r="E221" s="30" t="s">
        <v>4</v>
      </c>
      <c r="F221" s="30" t="s">
        <v>3</v>
      </c>
      <c r="G221" s="159">
        <f t="shared" ref="G221:H226" si="15">G222</f>
        <v>251.1</v>
      </c>
      <c r="H221" s="159">
        <f t="shared" si="15"/>
        <v>251.1</v>
      </c>
      <c r="I221" s="167">
        <f t="shared" si="14"/>
        <v>100</v>
      </c>
    </row>
    <row r="222" spans="1:9">
      <c r="A222" s="21" t="s">
        <v>56</v>
      </c>
      <c r="B222" s="28" t="s">
        <v>79</v>
      </c>
      <c r="C222" s="28" t="s">
        <v>113</v>
      </c>
      <c r="D222" s="28" t="s">
        <v>76</v>
      </c>
      <c r="E222" s="31" t="s">
        <v>4</v>
      </c>
      <c r="F222" s="31" t="s">
        <v>3</v>
      </c>
      <c r="G222" s="158">
        <f t="shared" si="15"/>
        <v>251.1</v>
      </c>
      <c r="H222" s="158">
        <f t="shared" si="15"/>
        <v>251.1</v>
      </c>
      <c r="I222" s="167">
        <f t="shared" si="14"/>
        <v>100</v>
      </c>
    </row>
    <row r="223" spans="1:9" ht="63">
      <c r="A223" s="21" t="s">
        <v>571</v>
      </c>
      <c r="B223" s="28" t="s">
        <v>79</v>
      </c>
      <c r="C223" s="28" t="s">
        <v>113</v>
      </c>
      <c r="D223" s="28" t="s">
        <v>76</v>
      </c>
      <c r="E223" s="31" t="s">
        <v>172</v>
      </c>
      <c r="F223" s="31" t="s">
        <v>3</v>
      </c>
      <c r="G223" s="158">
        <f t="shared" si="15"/>
        <v>251.1</v>
      </c>
      <c r="H223" s="158">
        <f t="shared" si="15"/>
        <v>251.1</v>
      </c>
      <c r="I223" s="167">
        <f t="shared" si="14"/>
        <v>100</v>
      </c>
    </row>
    <row r="224" spans="1:9" ht="31.5">
      <c r="A224" s="21" t="s">
        <v>139</v>
      </c>
      <c r="B224" s="28" t="s">
        <v>79</v>
      </c>
      <c r="C224" s="28" t="s">
        <v>113</v>
      </c>
      <c r="D224" s="28" t="s">
        <v>76</v>
      </c>
      <c r="E224" s="31" t="s">
        <v>213</v>
      </c>
      <c r="F224" s="31" t="s">
        <v>3</v>
      </c>
      <c r="G224" s="158">
        <f t="shared" si="15"/>
        <v>251.1</v>
      </c>
      <c r="H224" s="158">
        <f t="shared" si="15"/>
        <v>251.1</v>
      </c>
      <c r="I224" s="167">
        <f t="shared" si="14"/>
        <v>100</v>
      </c>
    </row>
    <row r="225" spans="1:9" ht="31.5">
      <c r="A225" s="21" t="s">
        <v>140</v>
      </c>
      <c r="B225" s="28" t="s">
        <v>79</v>
      </c>
      <c r="C225" s="28" t="s">
        <v>113</v>
      </c>
      <c r="D225" s="28" t="s">
        <v>76</v>
      </c>
      <c r="E225" s="31" t="s">
        <v>214</v>
      </c>
      <c r="F225" s="31" t="s">
        <v>3</v>
      </c>
      <c r="G225" s="158">
        <f t="shared" si="15"/>
        <v>251.1</v>
      </c>
      <c r="H225" s="158">
        <f t="shared" si="15"/>
        <v>251.1</v>
      </c>
      <c r="I225" s="167">
        <f t="shared" si="14"/>
        <v>100</v>
      </c>
    </row>
    <row r="226" spans="1:9" ht="31.5">
      <c r="A226" s="21" t="s">
        <v>141</v>
      </c>
      <c r="B226" s="28" t="s">
        <v>79</v>
      </c>
      <c r="C226" s="28" t="s">
        <v>113</v>
      </c>
      <c r="D226" s="28" t="s">
        <v>76</v>
      </c>
      <c r="E226" s="31" t="s">
        <v>214</v>
      </c>
      <c r="F226" s="31" t="s">
        <v>3</v>
      </c>
      <c r="G226" s="158">
        <f t="shared" si="15"/>
        <v>251.1</v>
      </c>
      <c r="H226" s="158">
        <f t="shared" si="15"/>
        <v>251.1</v>
      </c>
      <c r="I226" s="167">
        <f t="shared" si="14"/>
        <v>100</v>
      </c>
    </row>
    <row r="227" spans="1:9" ht="31.5">
      <c r="A227" s="21" t="s">
        <v>142</v>
      </c>
      <c r="B227" s="28" t="s">
        <v>79</v>
      </c>
      <c r="C227" s="28" t="s">
        <v>113</v>
      </c>
      <c r="D227" s="28" t="s">
        <v>76</v>
      </c>
      <c r="E227" s="150" t="s">
        <v>214</v>
      </c>
      <c r="F227" s="150" t="s">
        <v>143</v>
      </c>
      <c r="G227" s="164">
        <v>251.1</v>
      </c>
      <c r="H227" s="213">
        <v>251.1</v>
      </c>
      <c r="I227" s="167">
        <f t="shared" si="14"/>
        <v>100</v>
      </c>
    </row>
    <row r="228" spans="1:9">
      <c r="A228" s="25" t="s">
        <v>58</v>
      </c>
      <c r="B228" s="151" t="s">
        <v>79</v>
      </c>
      <c r="C228" s="151" t="s">
        <v>93</v>
      </c>
      <c r="D228" s="152" t="s">
        <v>11</v>
      </c>
      <c r="E228" s="153" t="s">
        <v>4</v>
      </c>
      <c r="F228" s="153" t="s">
        <v>3</v>
      </c>
      <c r="G228" s="165">
        <f t="shared" ref="G228:H232" si="16">G229</f>
        <v>10</v>
      </c>
      <c r="H228" s="165">
        <f t="shared" si="16"/>
        <v>10</v>
      </c>
      <c r="I228" s="167">
        <f t="shared" si="14"/>
        <v>100</v>
      </c>
    </row>
    <row r="229" spans="1:9">
      <c r="A229" s="21" t="s">
        <v>60</v>
      </c>
      <c r="B229" s="28" t="s">
        <v>79</v>
      </c>
      <c r="C229" s="28" t="s">
        <v>93</v>
      </c>
      <c r="D229" s="154" t="s">
        <v>77</v>
      </c>
      <c r="E229" s="155" t="s">
        <v>4</v>
      </c>
      <c r="F229" s="155" t="s">
        <v>3</v>
      </c>
      <c r="G229" s="166">
        <f t="shared" si="16"/>
        <v>10</v>
      </c>
      <c r="H229" s="166">
        <f t="shared" si="16"/>
        <v>10</v>
      </c>
      <c r="I229" s="167">
        <f t="shared" si="14"/>
        <v>100</v>
      </c>
    </row>
    <row r="230" spans="1:9" ht="63">
      <c r="A230" s="21" t="s">
        <v>617</v>
      </c>
      <c r="B230" s="28" t="s">
        <v>79</v>
      </c>
      <c r="C230" s="28" t="s">
        <v>93</v>
      </c>
      <c r="D230" s="154" t="s">
        <v>77</v>
      </c>
      <c r="E230" s="155" t="s">
        <v>198</v>
      </c>
      <c r="F230" s="155" t="s">
        <v>3</v>
      </c>
      <c r="G230" s="166">
        <f t="shared" si="16"/>
        <v>10</v>
      </c>
      <c r="H230" s="166">
        <f t="shared" si="16"/>
        <v>10</v>
      </c>
      <c r="I230" s="167">
        <f t="shared" si="14"/>
        <v>100</v>
      </c>
    </row>
    <row r="231" spans="1:9" ht="47.25">
      <c r="A231" s="21" t="s">
        <v>144</v>
      </c>
      <c r="B231" s="28" t="s">
        <v>79</v>
      </c>
      <c r="C231" s="28" t="s">
        <v>93</v>
      </c>
      <c r="D231" s="154" t="s">
        <v>77</v>
      </c>
      <c r="E231" s="155" t="s">
        <v>215</v>
      </c>
      <c r="F231" s="155" t="s">
        <v>3</v>
      </c>
      <c r="G231" s="166">
        <f t="shared" si="16"/>
        <v>10</v>
      </c>
      <c r="H231" s="166">
        <f t="shared" si="16"/>
        <v>10</v>
      </c>
      <c r="I231" s="167">
        <f t="shared" si="14"/>
        <v>100</v>
      </c>
    </row>
    <row r="232" spans="1:9" ht="31.5">
      <c r="A232" s="21" t="s">
        <v>145</v>
      </c>
      <c r="B232" s="28" t="s">
        <v>79</v>
      </c>
      <c r="C232" s="28" t="s">
        <v>93</v>
      </c>
      <c r="D232" s="154" t="s">
        <v>77</v>
      </c>
      <c r="E232" s="155" t="s">
        <v>216</v>
      </c>
      <c r="F232" s="155" t="s">
        <v>3</v>
      </c>
      <c r="G232" s="166">
        <f t="shared" si="16"/>
        <v>10</v>
      </c>
      <c r="H232" s="166">
        <f t="shared" si="16"/>
        <v>10</v>
      </c>
      <c r="I232" s="167">
        <f t="shared" si="14"/>
        <v>100</v>
      </c>
    </row>
    <row r="233" spans="1:9" ht="31.5">
      <c r="A233" s="21" t="s">
        <v>86</v>
      </c>
      <c r="B233" s="28" t="s">
        <v>79</v>
      </c>
      <c r="C233" s="28" t="s">
        <v>93</v>
      </c>
      <c r="D233" s="154" t="s">
        <v>77</v>
      </c>
      <c r="E233" s="155" t="s">
        <v>216</v>
      </c>
      <c r="F233" s="155" t="s">
        <v>87</v>
      </c>
      <c r="G233" s="166">
        <v>10</v>
      </c>
      <c r="H233" s="166">
        <v>10</v>
      </c>
      <c r="I233" s="167">
        <f t="shared" si="14"/>
        <v>100</v>
      </c>
    </row>
    <row r="234" spans="1:9">
      <c r="A234" s="130"/>
      <c r="G234" s="5"/>
      <c r="H234" s="215"/>
      <c r="I234" s="5"/>
    </row>
    <row r="235" spans="1:9">
      <c r="A235" s="130"/>
      <c r="G235" s="5"/>
      <c r="H235" s="215"/>
      <c r="I235" s="5"/>
    </row>
    <row r="236" spans="1:9">
      <c r="A236" s="130"/>
      <c r="G236" s="5"/>
      <c r="H236" s="215"/>
      <c r="I236" s="5"/>
    </row>
    <row r="237" spans="1:9">
      <c r="A237" s="130"/>
      <c r="G237" s="5"/>
      <c r="H237" s="215"/>
      <c r="I237" s="5"/>
    </row>
    <row r="238" spans="1:9">
      <c r="A238" s="130"/>
      <c r="G238" s="5"/>
      <c r="H238" s="215"/>
      <c r="I238" s="5"/>
    </row>
    <row r="239" spans="1:9">
      <c r="A239" s="130"/>
      <c r="G239" s="5"/>
      <c r="H239" s="215"/>
      <c r="I239" s="5"/>
    </row>
    <row r="240" spans="1:9">
      <c r="A240" s="130"/>
      <c r="G240" s="5"/>
      <c r="H240" s="215"/>
      <c r="I240" s="5"/>
    </row>
    <row r="241" spans="1:9">
      <c r="A241" s="130"/>
      <c r="G241" s="5"/>
      <c r="H241" s="215"/>
      <c r="I241" s="5"/>
    </row>
    <row r="242" spans="1:9">
      <c r="A242" s="130"/>
      <c r="G242" s="5"/>
      <c r="H242" s="215"/>
      <c r="I242" s="5"/>
    </row>
  </sheetData>
  <sheetProtection selectLockedCells="1" selectUnlockedCells="1"/>
  <mergeCells count="2">
    <mergeCell ref="F1:I1"/>
    <mergeCell ref="A3:H3"/>
  </mergeCells>
  <pageMargins left="0.70866141732283472" right="0.31496062992125984" top="0.74803149606299213" bottom="0.74803149606299213" header="0.51181102362204722" footer="0.51181102362204722"/>
  <pageSetup paperSize="9" scale="75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7"/>
  <dimension ref="A1:F167"/>
  <sheetViews>
    <sheetView view="pageBreakPreview" zoomScaleSheetLayoutView="100" workbookViewId="0">
      <selection activeCell="B13" sqref="B13"/>
    </sheetView>
  </sheetViews>
  <sheetFormatPr defaultColWidth="8.85546875" defaultRowHeight="15.75"/>
  <cols>
    <col min="1" max="1" width="43.28515625" style="7" customWidth="1"/>
    <col min="2" max="2" width="16.42578125" style="112" customWidth="1"/>
    <col min="3" max="3" width="13.140625" style="112" customWidth="1"/>
    <col min="4" max="4" width="16.42578125" style="112" customWidth="1"/>
    <col min="5" max="5" width="11.28515625" style="112" customWidth="1"/>
    <col min="6" max="6" width="13.5703125" style="112" customWidth="1"/>
    <col min="7" max="16384" width="8.85546875" style="7"/>
  </cols>
  <sheetData>
    <row r="1" spans="1:6">
      <c r="E1" s="113" t="s">
        <v>619</v>
      </c>
    </row>
    <row r="3" spans="1:6" ht="15.75" customHeight="1">
      <c r="A3" s="292"/>
      <c r="B3" s="292"/>
      <c r="C3" s="292"/>
      <c r="D3" s="292"/>
    </row>
    <row r="4" spans="1:6" ht="72.599999999999994" customHeight="1">
      <c r="A4" s="256" t="s">
        <v>607</v>
      </c>
      <c r="B4" s="256"/>
      <c r="C4" s="256"/>
      <c r="D4" s="256"/>
      <c r="E4" s="256"/>
      <c r="F4" s="256"/>
    </row>
    <row r="5" spans="1:6">
      <c r="A5" s="34"/>
      <c r="B5" s="34"/>
      <c r="C5" s="34"/>
      <c r="D5" s="34"/>
    </row>
    <row r="6" spans="1:6" ht="45">
      <c r="A6" s="106" t="s">
        <v>63</v>
      </c>
      <c r="B6" s="114" t="s">
        <v>67</v>
      </c>
      <c r="C6" s="114" t="s">
        <v>68</v>
      </c>
      <c r="D6" s="22" t="s">
        <v>69</v>
      </c>
      <c r="E6" s="23" t="s">
        <v>70</v>
      </c>
      <c r="F6" s="35" t="s">
        <v>170</v>
      </c>
    </row>
    <row r="7" spans="1:6" ht="16.5">
      <c r="A7" s="107">
        <v>1</v>
      </c>
      <c r="B7" s="115" t="s">
        <v>72</v>
      </c>
      <c r="C7" s="115" t="s">
        <v>73</v>
      </c>
      <c r="D7" s="116">
        <v>4</v>
      </c>
      <c r="E7" s="117">
        <v>5</v>
      </c>
      <c r="F7" s="117">
        <v>6</v>
      </c>
    </row>
    <row r="8" spans="1:6" ht="16.5">
      <c r="A8" s="108" t="s">
        <v>10</v>
      </c>
      <c r="B8" s="227" t="s">
        <v>4</v>
      </c>
      <c r="C8" s="227" t="s">
        <v>3</v>
      </c>
      <c r="D8" s="228">
        <f>D9+D57+D66+D78+D102+D133</f>
        <v>29537.9</v>
      </c>
      <c r="E8" s="228">
        <f>E9+E57+E66+E78+E102+E133</f>
        <v>28813.300000000003</v>
      </c>
      <c r="F8" s="123">
        <f t="shared" ref="F8:F84" si="0">E8/D8*100</f>
        <v>97.546880448508531</v>
      </c>
    </row>
    <row r="9" spans="1:6" ht="69" customHeight="1">
      <c r="A9" s="109" t="s">
        <v>571</v>
      </c>
      <c r="B9" s="189" t="s">
        <v>172</v>
      </c>
      <c r="C9" s="189" t="s">
        <v>3</v>
      </c>
      <c r="D9" s="190">
        <f>D10+D35+D39+D46+D50+D23+D18+D43+D27</f>
        <v>8331.9999999999982</v>
      </c>
      <c r="E9" s="190">
        <f>E10+E35+E39+E46+E50+E23+E18+E43+E27</f>
        <v>8259.1</v>
      </c>
      <c r="F9" s="118">
        <f t="shared" si="0"/>
        <v>99.125060009601569</v>
      </c>
    </row>
    <row r="10" spans="1:6" ht="49.5">
      <c r="A10" s="108" t="s">
        <v>78</v>
      </c>
      <c r="B10" s="182" t="s">
        <v>173</v>
      </c>
      <c r="C10" s="182" t="s">
        <v>3</v>
      </c>
      <c r="D10" s="191">
        <f>D11+D13+D31</f>
        <v>7972.7999999999993</v>
      </c>
      <c r="E10" s="191">
        <f>E11+E13+E31</f>
        <v>7899.9</v>
      </c>
      <c r="F10" s="118">
        <f t="shared" si="0"/>
        <v>99.085641180012047</v>
      </c>
    </row>
    <row r="11" spans="1:6" ht="16.5">
      <c r="A11" s="110" t="s">
        <v>80</v>
      </c>
      <c r="B11" s="192" t="s">
        <v>174</v>
      </c>
      <c r="C11" s="192" t="s">
        <v>3</v>
      </c>
      <c r="D11" s="193">
        <f>D12</f>
        <v>979.3</v>
      </c>
      <c r="E11" s="193">
        <f>E12</f>
        <v>976.8</v>
      </c>
      <c r="F11" s="118">
        <f t="shared" si="0"/>
        <v>99.744715613193108</v>
      </c>
    </row>
    <row r="12" spans="1:6" ht="99">
      <c r="A12" s="108" t="s">
        <v>81</v>
      </c>
      <c r="B12" s="182" t="s">
        <v>174</v>
      </c>
      <c r="C12" s="182" t="s">
        <v>82</v>
      </c>
      <c r="D12" s="191">
        <v>979.3</v>
      </c>
      <c r="E12" s="38">
        <v>976.8</v>
      </c>
      <c r="F12" s="118">
        <f t="shared" si="0"/>
        <v>99.744715613193108</v>
      </c>
    </row>
    <row r="13" spans="1:6" ht="33">
      <c r="A13" s="110" t="s">
        <v>85</v>
      </c>
      <c r="B13" s="192" t="s">
        <v>175</v>
      </c>
      <c r="C13" s="192" t="s">
        <v>3</v>
      </c>
      <c r="D13" s="193">
        <f>D14+D15+D16</f>
        <v>3942.6</v>
      </c>
      <c r="E13" s="193">
        <f>E14+E15+E16</f>
        <v>3911.5</v>
      </c>
      <c r="F13" s="118">
        <f t="shared" si="0"/>
        <v>99.211180439304016</v>
      </c>
    </row>
    <row r="14" spans="1:6" ht="99">
      <c r="A14" s="108" t="s">
        <v>81</v>
      </c>
      <c r="B14" s="182" t="s">
        <v>175</v>
      </c>
      <c r="C14" s="182" t="s">
        <v>82</v>
      </c>
      <c r="D14" s="191">
        <v>2776.6</v>
      </c>
      <c r="E14" s="38">
        <v>2775</v>
      </c>
      <c r="F14" s="118">
        <f>E14/D14*100</f>
        <v>99.942375567240518</v>
      </c>
    </row>
    <row r="15" spans="1:6" ht="33">
      <c r="A15" s="108" t="s">
        <v>86</v>
      </c>
      <c r="B15" s="182" t="s">
        <v>175</v>
      </c>
      <c r="C15" s="182" t="s">
        <v>87</v>
      </c>
      <c r="D15" s="191">
        <v>1165.9000000000001</v>
      </c>
      <c r="E15" s="38">
        <v>1136.5</v>
      </c>
      <c r="F15" s="118">
        <f t="shared" si="0"/>
        <v>97.478342911055833</v>
      </c>
    </row>
    <row r="16" spans="1:6" ht="16.5">
      <c r="A16" s="108" t="s">
        <v>88</v>
      </c>
      <c r="B16" s="182" t="s">
        <v>175</v>
      </c>
      <c r="C16" s="182" t="s">
        <v>89</v>
      </c>
      <c r="D16" s="191">
        <v>0.1</v>
      </c>
      <c r="E16" s="122">
        <v>0</v>
      </c>
      <c r="F16" s="118">
        <f t="shared" si="0"/>
        <v>0</v>
      </c>
    </row>
    <row r="17" spans="1:6" ht="49.5" hidden="1">
      <c r="A17" s="108" t="s">
        <v>222</v>
      </c>
      <c r="B17" s="182" t="s">
        <v>406</v>
      </c>
      <c r="C17" s="182" t="s">
        <v>3</v>
      </c>
      <c r="D17" s="191">
        <f>D18</f>
        <v>0</v>
      </c>
      <c r="E17" s="38"/>
      <c r="F17" s="118" t="e">
        <f t="shared" si="0"/>
        <v>#DIV/0!</v>
      </c>
    </row>
    <row r="18" spans="1:6" ht="33" hidden="1">
      <c r="A18" s="108" t="s">
        <v>407</v>
      </c>
      <c r="B18" s="182" t="s">
        <v>408</v>
      </c>
      <c r="C18" s="182" t="s">
        <v>3</v>
      </c>
      <c r="D18" s="191">
        <f>D19+D21</f>
        <v>0</v>
      </c>
      <c r="E18" s="38"/>
      <c r="F18" s="118" t="e">
        <f t="shared" si="0"/>
        <v>#DIV/0!</v>
      </c>
    </row>
    <row r="19" spans="1:6" ht="82.5" hidden="1">
      <c r="A19" s="108" t="s">
        <v>203</v>
      </c>
      <c r="B19" s="182" t="s">
        <v>204</v>
      </c>
      <c r="C19" s="182" t="s">
        <v>3</v>
      </c>
      <c r="D19" s="191">
        <f>D20</f>
        <v>0</v>
      </c>
      <c r="E19" s="37"/>
      <c r="F19" s="118" t="e">
        <f t="shared" si="0"/>
        <v>#DIV/0!</v>
      </c>
    </row>
    <row r="20" spans="1:6" ht="99" hidden="1">
      <c r="A20" s="108" t="s">
        <v>81</v>
      </c>
      <c r="B20" s="182" t="s">
        <v>204</v>
      </c>
      <c r="C20" s="182" t="s">
        <v>82</v>
      </c>
      <c r="D20" s="191">
        <v>0</v>
      </c>
      <c r="E20" s="38"/>
      <c r="F20" s="118" t="e">
        <f t="shared" si="0"/>
        <v>#DIV/0!</v>
      </c>
    </row>
    <row r="21" spans="1:6" ht="49.5" hidden="1">
      <c r="A21" s="108" t="s">
        <v>205</v>
      </c>
      <c r="B21" s="182" t="s">
        <v>206</v>
      </c>
      <c r="C21" s="182" t="s">
        <v>3</v>
      </c>
      <c r="D21" s="191">
        <v>0</v>
      </c>
      <c r="E21" s="37"/>
      <c r="F21" s="118" t="e">
        <f t="shared" si="0"/>
        <v>#DIV/0!</v>
      </c>
    </row>
    <row r="22" spans="1:6" ht="99" hidden="1">
      <c r="A22" s="108" t="s">
        <v>81</v>
      </c>
      <c r="B22" s="182" t="s">
        <v>206</v>
      </c>
      <c r="C22" s="182" t="s">
        <v>82</v>
      </c>
      <c r="D22" s="191">
        <v>0</v>
      </c>
      <c r="E22" s="38"/>
      <c r="F22" s="118" t="e">
        <f t="shared" si="0"/>
        <v>#DIV/0!</v>
      </c>
    </row>
    <row r="23" spans="1:6" ht="33" hidden="1">
      <c r="A23" s="108" t="s">
        <v>409</v>
      </c>
      <c r="B23" s="182" t="s">
        <v>201</v>
      </c>
      <c r="C23" s="182" t="s">
        <v>3</v>
      </c>
      <c r="D23" s="191">
        <f>D24</f>
        <v>0</v>
      </c>
      <c r="E23" s="37"/>
      <c r="F23" s="118" t="e">
        <f t="shared" si="0"/>
        <v>#DIV/0!</v>
      </c>
    </row>
    <row r="24" spans="1:6" ht="16.5" hidden="1">
      <c r="A24" s="108" t="s">
        <v>220</v>
      </c>
      <c r="B24" s="182" t="s">
        <v>202</v>
      </c>
      <c r="C24" s="182" t="s">
        <v>3</v>
      </c>
      <c r="D24" s="191">
        <f>D25</f>
        <v>0</v>
      </c>
      <c r="E24" s="37"/>
      <c r="F24" s="118" t="e">
        <f t="shared" si="0"/>
        <v>#DIV/0!</v>
      </c>
    </row>
    <row r="25" spans="1:6" ht="16.5" hidden="1">
      <c r="A25" s="108" t="s">
        <v>219</v>
      </c>
      <c r="B25" s="182" t="s">
        <v>202</v>
      </c>
      <c r="C25" s="182" t="s">
        <v>3</v>
      </c>
      <c r="D25" s="191">
        <f>D26</f>
        <v>0</v>
      </c>
      <c r="E25" s="37"/>
      <c r="F25" s="118" t="e">
        <f t="shared" si="0"/>
        <v>#DIV/0!</v>
      </c>
    </row>
    <row r="26" spans="1:6" ht="16.5" hidden="1">
      <c r="A26" s="108" t="s">
        <v>88</v>
      </c>
      <c r="B26" s="182" t="s">
        <v>202</v>
      </c>
      <c r="C26" s="182" t="s">
        <v>89</v>
      </c>
      <c r="D26" s="191">
        <v>0</v>
      </c>
      <c r="E26" s="221"/>
      <c r="F26" s="118" t="e">
        <f t="shared" si="0"/>
        <v>#DIV/0!</v>
      </c>
    </row>
    <row r="27" spans="1:6" ht="33">
      <c r="A27" s="108" t="s">
        <v>409</v>
      </c>
      <c r="B27" s="182" t="s">
        <v>201</v>
      </c>
      <c r="C27" s="182" t="s">
        <v>3</v>
      </c>
      <c r="D27" s="191">
        <f t="shared" ref="D27:E29" si="1">D28</f>
        <v>106.8</v>
      </c>
      <c r="E27" s="191">
        <f t="shared" si="1"/>
        <v>106.8</v>
      </c>
      <c r="F27" s="118">
        <f t="shared" si="0"/>
        <v>100</v>
      </c>
    </row>
    <row r="28" spans="1:6" ht="16.5">
      <c r="A28" s="108" t="s">
        <v>220</v>
      </c>
      <c r="B28" s="182" t="s">
        <v>202</v>
      </c>
      <c r="C28" s="182" t="s">
        <v>3</v>
      </c>
      <c r="D28" s="191">
        <f t="shared" si="1"/>
        <v>106.8</v>
      </c>
      <c r="E28" s="191">
        <f t="shared" si="1"/>
        <v>106.8</v>
      </c>
      <c r="F28" s="118">
        <f t="shared" si="0"/>
        <v>100</v>
      </c>
    </row>
    <row r="29" spans="1:6" ht="16.5">
      <c r="A29" s="108" t="s">
        <v>219</v>
      </c>
      <c r="B29" s="182" t="s">
        <v>202</v>
      </c>
      <c r="C29" s="182" t="s">
        <v>3</v>
      </c>
      <c r="D29" s="191">
        <f t="shared" si="1"/>
        <v>106.8</v>
      </c>
      <c r="E29" s="191">
        <f t="shared" si="1"/>
        <v>106.8</v>
      </c>
      <c r="F29" s="118">
        <f t="shared" si="0"/>
        <v>100</v>
      </c>
    </row>
    <row r="30" spans="1:6" ht="16.5">
      <c r="A30" s="108" t="s">
        <v>88</v>
      </c>
      <c r="B30" s="182" t="s">
        <v>202</v>
      </c>
      <c r="C30" s="182" t="s">
        <v>89</v>
      </c>
      <c r="D30" s="191">
        <v>106.8</v>
      </c>
      <c r="E30" s="222">
        <v>106.8</v>
      </c>
      <c r="F30" s="118">
        <f t="shared" si="0"/>
        <v>100</v>
      </c>
    </row>
    <row r="31" spans="1:6" ht="49.5">
      <c r="A31" s="110" t="s">
        <v>99</v>
      </c>
      <c r="B31" s="192" t="s">
        <v>179</v>
      </c>
      <c r="C31" s="192" t="s">
        <v>3</v>
      </c>
      <c r="D31" s="193">
        <f>D32+D33+D34</f>
        <v>3050.8999999999996</v>
      </c>
      <c r="E31" s="193">
        <f>E32+E33+E34</f>
        <v>3011.6</v>
      </c>
      <c r="F31" s="118">
        <f t="shared" si="0"/>
        <v>98.711855518043862</v>
      </c>
    </row>
    <row r="32" spans="1:6" ht="99">
      <c r="A32" s="108" t="s">
        <v>81</v>
      </c>
      <c r="B32" s="182" t="s">
        <v>179</v>
      </c>
      <c r="C32" s="182" t="s">
        <v>82</v>
      </c>
      <c r="D32" s="191">
        <v>2796.2</v>
      </c>
      <c r="E32" s="38">
        <v>2789.4</v>
      </c>
      <c r="F32" s="118">
        <f t="shared" si="0"/>
        <v>99.756812817395044</v>
      </c>
    </row>
    <row r="33" spans="1:6" ht="33">
      <c r="A33" s="108" t="s">
        <v>86</v>
      </c>
      <c r="B33" s="182" t="s">
        <v>179</v>
      </c>
      <c r="C33" s="182" t="s">
        <v>87</v>
      </c>
      <c r="D33" s="191">
        <v>227.5</v>
      </c>
      <c r="E33" s="38">
        <v>197</v>
      </c>
      <c r="F33" s="118">
        <f t="shared" si="0"/>
        <v>86.593406593406598</v>
      </c>
    </row>
    <row r="34" spans="1:6" ht="16.5">
      <c r="A34" s="108" t="s">
        <v>88</v>
      </c>
      <c r="B34" s="182" t="s">
        <v>179</v>
      </c>
      <c r="C34" s="182" t="s">
        <v>89</v>
      </c>
      <c r="D34" s="191">
        <v>27.2</v>
      </c>
      <c r="E34" s="37">
        <v>25.2</v>
      </c>
      <c r="F34" s="118">
        <f t="shared" si="0"/>
        <v>92.64705882352942</v>
      </c>
    </row>
    <row r="35" spans="1:6" ht="16.5" hidden="1">
      <c r="A35" s="108"/>
      <c r="B35" s="182"/>
      <c r="C35" s="182"/>
      <c r="D35" s="193"/>
      <c r="E35" s="38"/>
      <c r="F35" s="118" t="e">
        <f t="shared" si="0"/>
        <v>#DIV/0!</v>
      </c>
    </row>
    <row r="36" spans="1:6" ht="16.5" hidden="1">
      <c r="A36" s="108"/>
      <c r="B36" s="182"/>
      <c r="C36" s="182"/>
      <c r="D36" s="191"/>
      <c r="E36" s="38"/>
      <c r="F36" s="118" t="e">
        <f t="shared" si="0"/>
        <v>#DIV/0!</v>
      </c>
    </row>
    <row r="37" spans="1:6" ht="16.5" hidden="1">
      <c r="A37" s="108"/>
      <c r="B37" s="182"/>
      <c r="C37" s="182"/>
      <c r="D37" s="191"/>
      <c r="E37" s="36"/>
      <c r="F37" s="118" t="e">
        <f t="shared" si="0"/>
        <v>#DIV/0!</v>
      </c>
    </row>
    <row r="38" spans="1:6" ht="16.5" hidden="1">
      <c r="A38" s="108"/>
      <c r="B38" s="182"/>
      <c r="C38" s="182"/>
      <c r="D38" s="191"/>
      <c r="E38" s="38"/>
      <c r="F38" s="118" t="e">
        <f t="shared" si="0"/>
        <v>#DIV/0!</v>
      </c>
    </row>
    <row r="39" spans="1:6" ht="33">
      <c r="A39" s="108" t="s">
        <v>139</v>
      </c>
      <c r="B39" s="182" t="s">
        <v>213</v>
      </c>
      <c r="C39" s="182" t="s">
        <v>3</v>
      </c>
      <c r="D39" s="193">
        <f t="shared" ref="D39:E41" si="2">D40</f>
        <v>251.1</v>
      </c>
      <c r="E39" s="193">
        <f t="shared" si="2"/>
        <v>251.1</v>
      </c>
      <c r="F39" s="118">
        <f t="shared" si="0"/>
        <v>100</v>
      </c>
    </row>
    <row r="40" spans="1:6" ht="33">
      <c r="A40" s="108" t="s">
        <v>140</v>
      </c>
      <c r="B40" s="182" t="s">
        <v>218</v>
      </c>
      <c r="C40" s="182" t="s">
        <v>3</v>
      </c>
      <c r="D40" s="191">
        <f t="shared" si="2"/>
        <v>251.1</v>
      </c>
      <c r="E40" s="191">
        <f t="shared" si="2"/>
        <v>251.1</v>
      </c>
      <c r="F40" s="118">
        <f t="shared" si="0"/>
        <v>100</v>
      </c>
    </row>
    <row r="41" spans="1:6" ht="33">
      <c r="A41" s="108" t="s">
        <v>141</v>
      </c>
      <c r="B41" s="182" t="s">
        <v>214</v>
      </c>
      <c r="C41" s="182" t="s">
        <v>3</v>
      </c>
      <c r="D41" s="191">
        <f t="shared" si="2"/>
        <v>251.1</v>
      </c>
      <c r="E41" s="191">
        <f t="shared" si="2"/>
        <v>251.1</v>
      </c>
      <c r="F41" s="118">
        <f t="shared" si="0"/>
        <v>100</v>
      </c>
    </row>
    <row r="42" spans="1:6" ht="33">
      <c r="A42" s="108" t="s">
        <v>142</v>
      </c>
      <c r="B42" s="182" t="s">
        <v>214</v>
      </c>
      <c r="C42" s="182" t="s">
        <v>143</v>
      </c>
      <c r="D42" s="191">
        <v>251.1</v>
      </c>
      <c r="E42" s="38">
        <v>251.1</v>
      </c>
      <c r="F42" s="118">
        <f t="shared" si="0"/>
        <v>100</v>
      </c>
    </row>
    <row r="43" spans="1:6" ht="82.5" hidden="1">
      <c r="A43" s="108" t="s">
        <v>535</v>
      </c>
      <c r="B43" s="182" t="s">
        <v>549</v>
      </c>
      <c r="C43" s="182" t="s">
        <v>3</v>
      </c>
      <c r="D43" s="191">
        <f>D44</f>
        <v>0</v>
      </c>
      <c r="E43" s="191">
        <f>E44</f>
        <v>0</v>
      </c>
      <c r="F43" s="118" t="e">
        <f t="shared" si="0"/>
        <v>#DIV/0!</v>
      </c>
    </row>
    <row r="44" spans="1:6" ht="49.5" hidden="1">
      <c r="A44" s="108" t="s">
        <v>544</v>
      </c>
      <c r="B44" s="182" t="s">
        <v>545</v>
      </c>
      <c r="C44" s="182" t="s">
        <v>3</v>
      </c>
      <c r="D44" s="191">
        <f>D45</f>
        <v>0</v>
      </c>
      <c r="E44" s="191">
        <f>E45</f>
        <v>0</v>
      </c>
      <c r="F44" s="118" t="e">
        <f t="shared" si="0"/>
        <v>#DIV/0!</v>
      </c>
    </row>
    <row r="45" spans="1:6" ht="33" hidden="1">
      <c r="A45" s="108" t="s">
        <v>86</v>
      </c>
      <c r="B45" s="182" t="s">
        <v>545</v>
      </c>
      <c r="C45" s="182" t="s">
        <v>87</v>
      </c>
      <c r="D45" s="191"/>
      <c r="E45" s="38">
        <v>0</v>
      </c>
      <c r="F45" s="118" t="e">
        <f t="shared" si="0"/>
        <v>#DIV/0!</v>
      </c>
    </row>
    <row r="46" spans="1:6" ht="82.5">
      <c r="A46" s="108" t="s">
        <v>100</v>
      </c>
      <c r="B46" s="182" t="s">
        <v>180</v>
      </c>
      <c r="C46" s="182" t="s">
        <v>3</v>
      </c>
      <c r="D46" s="193">
        <f>D47</f>
        <v>1.3</v>
      </c>
      <c r="E46" s="193">
        <f>E47</f>
        <v>1.3</v>
      </c>
      <c r="F46" s="118">
        <f t="shared" si="0"/>
        <v>100</v>
      </c>
    </row>
    <row r="47" spans="1:6" ht="49.5">
      <c r="A47" s="108" t="s">
        <v>101</v>
      </c>
      <c r="B47" s="182" t="s">
        <v>181</v>
      </c>
      <c r="C47" s="182" t="s">
        <v>3</v>
      </c>
      <c r="D47" s="191">
        <f>D48</f>
        <v>1.3</v>
      </c>
      <c r="E47" s="191">
        <f>E48</f>
        <v>1.3</v>
      </c>
      <c r="F47" s="118">
        <f t="shared" si="0"/>
        <v>100</v>
      </c>
    </row>
    <row r="48" spans="1:6" ht="33">
      <c r="A48" s="108" t="s">
        <v>86</v>
      </c>
      <c r="B48" s="182" t="s">
        <v>181</v>
      </c>
      <c r="C48" s="182" t="s">
        <v>87</v>
      </c>
      <c r="D48" s="191">
        <v>1.3</v>
      </c>
      <c r="E48" s="37">
        <v>1.3</v>
      </c>
      <c r="F48" s="118">
        <f t="shared" si="0"/>
        <v>100</v>
      </c>
    </row>
    <row r="49" spans="1:6" ht="16.5" hidden="1">
      <c r="A49" s="108" t="s">
        <v>430</v>
      </c>
      <c r="B49" s="182" t="s">
        <v>431</v>
      </c>
      <c r="C49" s="182" t="s">
        <v>3</v>
      </c>
      <c r="D49" s="193">
        <f>D50</f>
        <v>0</v>
      </c>
      <c r="E49" s="38"/>
      <c r="F49" s="118" t="e">
        <f t="shared" si="0"/>
        <v>#DIV/0!</v>
      </c>
    </row>
    <row r="50" spans="1:6" s="46" customFormat="1" ht="33" hidden="1">
      <c r="A50" s="108" t="s">
        <v>86</v>
      </c>
      <c r="B50" s="182" t="s">
        <v>431</v>
      </c>
      <c r="C50" s="182" t="s">
        <v>87</v>
      </c>
      <c r="D50" s="191">
        <v>0</v>
      </c>
      <c r="E50" s="36"/>
      <c r="F50" s="118" t="e">
        <f t="shared" si="0"/>
        <v>#DIV/0!</v>
      </c>
    </row>
    <row r="51" spans="1:6" ht="82.5" hidden="1">
      <c r="A51" s="108" t="s">
        <v>410</v>
      </c>
      <c r="B51" s="182" t="s">
        <v>411</v>
      </c>
      <c r="C51" s="182" t="s">
        <v>3</v>
      </c>
      <c r="D51" s="191"/>
      <c r="E51" s="37"/>
      <c r="F51" s="118" t="e">
        <f t="shared" si="0"/>
        <v>#DIV/0!</v>
      </c>
    </row>
    <row r="52" spans="1:6" ht="33" hidden="1">
      <c r="A52" s="108" t="s">
        <v>86</v>
      </c>
      <c r="B52" s="182" t="s">
        <v>411</v>
      </c>
      <c r="C52" s="182" t="s">
        <v>87</v>
      </c>
      <c r="D52" s="191"/>
      <c r="E52" s="37"/>
      <c r="F52" s="118" t="e">
        <f t="shared" si="0"/>
        <v>#DIV/0!</v>
      </c>
    </row>
    <row r="53" spans="1:6" ht="49.5" hidden="1">
      <c r="A53" s="108" t="s">
        <v>432</v>
      </c>
      <c r="B53" s="182" t="s">
        <v>433</v>
      </c>
      <c r="C53" s="182" t="s">
        <v>3</v>
      </c>
      <c r="D53" s="191"/>
      <c r="E53" s="38"/>
      <c r="F53" s="118" t="e">
        <f t="shared" si="0"/>
        <v>#DIV/0!</v>
      </c>
    </row>
    <row r="54" spans="1:6" ht="33" hidden="1">
      <c r="A54" s="108" t="s">
        <v>86</v>
      </c>
      <c r="B54" s="182" t="s">
        <v>433</v>
      </c>
      <c r="C54" s="182" t="s">
        <v>87</v>
      </c>
      <c r="D54" s="191"/>
      <c r="E54" s="119"/>
      <c r="F54" s="118" t="e">
        <f t="shared" si="0"/>
        <v>#DIV/0!</v>
      </c>
    </row>
    <row r="55" spans="1:6" ht="66" hidden="1">
      <c r="A55" s="108" t="s">
        <v>434</v>
      </c>
      <c r="B55" s="182" t="s">
        <v>435</v>
      </c>
      <c r="C55" s="182" t="s">
        <v>3</v>
      </c>
      <c r="D55" s="191"/>
      <c r="E55" s="38"/>
      <c r="F55" s="118" t="e">
        <f t="shared" si="0"/>
        <v>#DIV/0!</v>
      </c>
    </row>
    <row r="56" spans="1:6" ht="33" hidden="1">
      <c r="A56" s="108" t="s">
        <v>86</v>
      </c>
      <c r="B56" s="182" t="s">
        <v>435</v>
      </c>
      <c r="C56" s="182" t="s">
        <v>87</v>
      </c>
      <c r="D56" s="191"/>
      <c r="E56" s="38"/>
      <c r="F56" s="118" t="e">
        <f t="shared" si="0"/>
        <v>#DIV/0!</v>
      </c>
    </row>
    <row r="57" spans="1:6" ht="82.5">
      <c r="A57" s="109" t="s">
        <v>614</v>
      </c>
      <c r="B57" s="189" t="s">
        <v>182</v>
      </c>
      <c r="C57" s="189" t="s">
        <v>3</v>
      </c>
      <c r="D57" s="190">
        <f>D58+D64</f>
        <v>187</v>
      </c>
      <c r="E57" s="190">
        <f>E58+E64</f>
        <v>124.1</v>
      </c>
      <c r="F57" s="118">
        <f t="shared" si="0"/>
        <v>66.36363636363636</v>
      </c>
    </row>
    <row r="58" spans="1:6" ht="49.5">
      <c r="A58" s="47" t="s">
        <v>102</v>
      </c>
      <c r="B58" s="182" t="s">
        <v>183</v>
      </c>
      <c r="C58" s="192" t="s">
        <v>3</v>
      </c>
      <c r="D58" s="193">
        <f>D59</f>
        <v>187</v>
      </c>
      <c r="E58" s="193">
        <f>E59</f>
        <v>124.1</v>
      </c>
      <c r="F58" s="118">
        <f t="shared" si="0"/>
        <v>66.36363636363636</v>
      </c>
    </row>
    <row r="59" spans="1:6" ht="49.5">
      <c r="A59" s="108" t="s">
        <v>103</v>
      </c>
      <c r="B59" s="182" t="s">
        <v>184</v>
      </c>
      <c r="C59" s="182" t="s">
        <v>3</v>
      </c>
      <c r="D59" s="191">
        <f>D60+D61</f>
        <v>187</v>
      </c>
      <c r="E59" s="191">
        <f>E60+E61</f>
        <v>124.1</v>
      </c>
      <c r="F59" s="118">
        <f t="shared" si="0"/>
        <v>66.36363636363636</v>
      </c>
    </row>
    <row r="60" spans="1:6" ht="33">
      <c r="A60" s="108" t="s">
        <v>86</v>
      </c>
      <c r="B60" s="182" t="s">
        <v>184</v>
      </c>
      <c r="C60" s="182" t="s">
        <v>87</v>
      </c>
      <c r="D60" s="191">
        <v>145</v>
      </c>
      <c r="E60" s="38">
        <v>124.1</v>
      </c>
      <c r="F60" s="118">
        <f t="shared" si="0"/>
        <v>85.586206896551715</v>
      </c>
    </row>
    <row r="61" spans="1:6" ht="16.5">
      <c r="A61" s="108" t="s">
        <v>88</v>
      </c>
      <c r="B61" s="182" t="s">
        <v>184</v>
      </c>
      <c r="C61" s="182" t="s">
        <v>89</v>
      </c>
      <c r="D61" s="121">
        <v>42</v>
      </c>
      <c r="E61" s="121">
        <v>0</v>
      </c>
      <c r="F61" s="118">
        <f t="shared" si="0"/>
        <v>0</v>
      </c>
    </row>
    <row r="62" spans="1:6" ht="33" hidden="1">
      <c r="A62" s="111" t="s">
        <v>104</v>
      </c>
      <c r="B62" s="182" t="s">
        <v>207</v>
      </c>
      <c r="C62" s="182" t="s">
        <v>3</v>
      </c>
      <c r="D62" s="191">
        <f>D65</f>
        <v>0</v>
      </c>
      <c r="E62" s="191">
        <f>E65</f>
        <v>0</v>
      </c>
      <c r="F62" s="118" t="e">
        <f t="shared" si="0"/>
        <v>#DIV/0!</v>
      </c>
    </row>
    <row r="63" spans="1:6" ht="33" hidden="1">
      <c r="A63" s="108" t="s">
        <v>86</v>
      </c>
      <c r="B63" s="182" t="s">
        <v>207</v>
      </c>
      <c r="C63" s="182" t="s">
        <v>87</v>
      </c>
      <c r="D63" s="191">
        <v>0</v>
      </c>
      <c r="E63" s="37"/>
      <c r="F63" s="118" t="e">
        <f t="shared" si="0"/>
        <v>#DIV/0!</v>
      </c>
    </row>
    <row r="64" spans="1:6" ht="33" hidden="1">
      <c r="A64" s="108" t="s">
        <v>104</v>
      </c>
      <c r="B64" s="182" t="s">
        <v>207</v>
      </c>
      <c r="C64" s="182" t="s">
        <v>3</v>
      </c>
      <c r="D64" s="191"/>
      <c r="E64" s="37"/>
      <c r="F64" s="118" t="e">
        <f t="shared" si="0"/>
        <v>#DIV/0!</v>
      </c>
    </row>
    <row r="65" spans="1:6" ht="33" hidden="1">
      <c r="A65" s="108" t="s">
        <v>86</v>
      </c>
      <c r="B65" s="182" t="s">
        <v>207</v>
      </c>
      <c r="C65" s="182" t="s">
        <v>87</v>
      </c>
      <c r="D65" s="191"/>
      <c r="E65" s="121"/>
      <c r="F65" s="118" t="e">
        <f t="shared" si="0"/>
        <v>#DIV/0!</v>
      </c>
    </row>
    <row r="66" spans="1:6" ht="66">
      <c r="A66" s="109" t="s">
        <v>615</v>
      </c>
      <c r="B66" s="189" t="s">
        <v>176</v>
      </c>
      <c r="C66" s="189" t="s">
        <v>3</v>
      </c>
      <c r="D66" s="190">
        <f>D67+D74</f>
        <v>105</v>
      </c>
      <c r="E66" s="190">
        <f>E70+E72+E77</f>
        <v>53.9</v>
      </c>
      <c r="F66" s="118">
        <f t="shared" si="0"/>
        <v>51.333333333333329</v>
      </c>
    </row>
    <row r="67" spans="1:6" ht="33" hidden="1">
      <c r="A67" s="108" t="s">
        <v>108</v>
      </c>
      <c r="B67" s="182" t="s">
        <v>185</v>
      </c>
      <c r="C67" s="182" t="s">
        <v>3</v>
      </c>
      <c r="D67" s="191">
        <f>D68+D70+D72</f>
        <v>55</v>
      </c>
      <c r="E67" s="37"/>
      <c r="F67" s="118">
        <f t="shared" si="0"/>
        <v>0</v>
      </c>
    </row>
    <row r="68" spans="1:6" ht="33" hidden="1">
      <c r="A68" s="108" t="s">
        <v>110</v>
      </c>
      <c r="B68" s="182" t="s">
        <v>111</v>
      </c>
      <c r="C68" s="182" t="s">
        <v>3</v>
      </c>
      <c r="D68" s="191"/>
      <c r="E68" s="37">
        <v>0</v>
      </c>
      <c r="F68" s="118" t="e">
        <f t="shared" si="0"/>
        <v>#DIV/0!</v>
      </c>
    </row>
    <row r="69" spans="1:6" ht="33" hidden="1">
      <c r="A69" s="108" t="s">
        <v>86</v>
      </c>
      <c r="B69" s="182" t="s">
        <v>111</v>
      </c>
      <c r="C69" s="182" t="s">
        <v>87</v>
      </c>
      <c r="D69" s="191"/>
      <c r="E69" s="121">
        <v>0</v>
      </c>
      <c r="F69" s="123" t="e">
        <f t="shared" si="0"/>
        <v>#DIV/0!</v>
      </c>
    </row>
    <row r="70" spans="1:6" ht="33">
      <c r="A70" s="108" t="s">
        <v>114</v>
      </c>
      <c r="B70" s="182" t="s">
        <v>211</v>
      </c>
      <c r="C70" s="182" t="s">
        <v>3</v>
      </c>
      <c r="D70" s="191">
        <f>D71</f>
        <v>51</v>
      </c>
      <c r="E70" s="191">
        <f>E71</f>
        <v>51</v>
      </c>
      <c r="F70" s="118">
        <f t="shared" si="0"/>
        <v>100</v>
      </c>
    </row>
    <row r="71" spans="1:6" ht="33">
      <c r="A71" s="108" t="s">
        <v>86</v>
      </c>
      <c r="B71" s="182" t="s">
        <v>211</v>
      </c>
      <c r="C71" s="182" t="s">
        <v>87</v>
      </c>
      <c r="D71" s="191">
        <v>51</v>
      </c>
      <c r="E71" s="38">
        <v>51</v>
      </c>
      <c r="F71" s="118">
        <f t="shared" si="0"/>
        <v>100</v>
      </c>
    </row>
    <row r="72" spans="1:6" ht="66">
      <c r="A72" s="108" t="s">
        <v>116</v>
      </c>
      <c r="B72" s="182" t="s">
        <v>186</v>
      </c>
      <c r="C72" s="182" t="s">
        <v>3</v>
      </c>
      <c r="D72" s="191">
        <f>D73</f>
        <v>4</v>
      </c>
      <c r="E72" s="191">
        <f>E73</f>
        <v>2.9</v>
      </c>
      <c r="F72" s="118">
        <f t="shared" si="0"/>
        <v>72.5</v>
      </c>
    </row>
    <row r="73" spans="1:6" ht="33">
      <c r="A73" s="108" t="s">
        <v>86</v>
      </c>
      <c r="B73" s="182" t="s">
        <v>186</v>
      </c>
      <c r="C73" s="182" t="s">
        <v>87</v>
      </c>
      <c r="D73" s="191">
        <v>4</v>
      </c>
      <c r="E73" s="121">
        <v>2.9</v>
      </c>
      <c r="F73" s="118">
        <f t="shared" si="0"/>
        <v>72.5</v>
      </c>
    </row>
    <row r="74" spans="1:6" ht="16.5">
      <c r="A74" s="108" t="s">
        <v>20</v>
      </c>
      <c r="B74" s="182" t="s">
        <v>177</v>
      </c>
      <c r="C74" s="182" t="s">
        <v>3</v>
      </c>
      <c r="D74" s="191">
        <f>D75+D76</f>
        <v>50</v>
      </c>
      <c r="E74" s="191">
        <f>E75+E76</f>
        <v>0</v>
      </c>
      <c r="F74" s="118">
        <f t="shared" si="0"/>
        <v>0</v>
      </c>
    </row>
    <row r="75" spans="1:6" ht="33">
      <c r="A75" s="108" t="s">
        <v>96</v>
      </c>
      <c r="B75" s="182" t="s">
        <v>178</v>
      </c>
      <c r="C75" s="182" t="s">
        <v>3</v>
      </c>
      <c r="D75" s="191">
        <f>D77</f>
        <v>50</v>
      </c>
      <c r="E75" s="191">
        <f>E77</f>
        <v>0</v>
      </c>
      <c r="F75" s="118">
        <f t="shared" si="0"/>
        <v>0</v>
      </c>
    </row>
    <row r="76" spans="1:6" ht="33" hidden="1">
      <c r="A76" s="108" t="s">
        <v>86</v>
      </c>
      <c r="B76" s="182" t="s">
        <v>178</v>
      </c>
      <c r="C76" s="182" t="s">
        <v>87</v>
      </c>
      <c r="D76" s="191"/>
      <c r="E76" s="38"/>
      <c r="F76" s="118" t="e">
        <f t="shared" si="0"/>
        <v>#DIV/0!</v>
      </c>
    </row>
    <row r="77" spans="1:6" ht="16.5">
      <c r="A77" s="108" t="s">
        <v>88</v>
      </c>
      <c r="B77" s="182" t="s">
        <v>178</v>
      </c>
      <c r="C77" s="182" t="s">
        <v>89</v>
      </c>
      <c r="D77" s="191">
        <v>50</v>
      </c>
      <c r="E77" s="121">
        <v>0</v>
      </c>
      <c r="F77" s="118">
        <f t="shared" si="0"/>
        <v>0</v>
      </c>
    </row>
    <row r="78" spans="1:6" ht="82.5">
      <c r="A78" s="109" t="s">
        <v>616</v>
      </c>
      <c r="B78" s="189" t="s">
        <v>187</v>
      </c>
      <c r="C78" s="189" t="s">
        <v>3</v>
      </c>
      <c r="D78" s="190">
        <f>D86+D87+D89+D91+D93+D95+D98+D100+D82</f>
        <v>12400.000000000002</v>
      </c>
      <c r="E78" s="190">
        <f>E86+E87+E89+E91+E93+E95+E98+E100+E82</f>
        <v>12339.600000000002</v>
      </c>
      <c r="F78" s="118">
        <f t="shared" si="0"/>
        <v>99.512903225806454</v>
      </c>
    </row>
    <row r="79" spans="1:6" ht="33">
      <c r="A79" s="108" t="s">
        <v>108</v>
      </c>
      <c r="B79" s="182" t="s">
        <v>188</v>
      </c>
      <c r="C79" s="182" t="s">
        <v>3</v>
      </c>
      <c r="D79" s="191">
        <f>D82</f>
        <v>2824.1</v>
      </c>
      <c r="E79" s="191">
        <f>E82</f>
        <v>2763.7</v>
      </c>
      <c r="F79" s="118">
        <f t="shared" si="0"/>
        <v>97.861265535922954</v>
      </c>
    </row>
    <row r="80" spans="1:6" ht="33" hidden="1">
      <c r="A80" s="108" t="s">
        <v>436</v>
      </c>
      <c r="B80" s="182" t="s">
        <v>123</v>
      </c>
      <c r="C80" s="182" t="s">
        <v>3</v>
      </c>
      <c r="D80" s="191"/>
      <c r="E80" s="38">
        <v>0</v>
      </c>
      <c r="F80" s="118" t="e">
        <f t="shared" si="0"/>
        <v>#DIV/0!</v>
      </c>
    </row>
    <row r="81" spans="1:6" ht="16.5" hidden="1">
      <c r="A81" s="108" t="s">
        <v>88</v>
      </c>
      <c r="B81" s="182" t="s">
        <v>123</v>
      </c>
      <c r="C81" s="182" t="s">
        <v>89</v>
      </c>
      <c r="D81" s="191"/>
      <c r="E81" s="36"/>
      <c r="F81" s="118" t="e">
        <f t="shared" si="0"/>
        <v>#DIV/0!</v>
      </c>
    </row>
    <row r="82" spans="1:6" ht="33">
      <c r="A82" s="108" t="s">
        <v>124</v>
      </c>
      <c r="B82" s="182" t="s">
        <v>189</v>
      </c>
      <c r="C82" s="182" t="s">
        <v>3</v>
      </c>
      <c r="D82" s="191">
        <f>D83+D84</f>
        <v>2824.1</v>
      </c>
      <c r="E82" s="191">
        <f>E83+E84</f>
        <v>2763.7</v>
      </c>
      <c r="F82" s="118">
        <f t="shared" si="0"/>
        <v>97.861265535922954</v>
      </c>
    </row>
    <row r="83" spans="1:6" ht="33">
      <c r="A83" s="108" t="s">
        <v>86</v>
      </c>
      <c r="B83" s="182" t="s">
        <v>189</v>
      </c>
      <c r="C83" s="182" t="s">
        <v>87</v>
      </c>
      <c r="D83" s="191">
        <v>2724.1</v>
      </c>
      <c r="E83" s="37">
        <v>2663.7</v>
      </c>
      <c r="F83" s="118">
        <f t="shared" si="0"/>
        <v>97.78275393708013</v>
      </c>
    </row>
    <row r="84" spans="1:6" ht="16.5">
      <c r="A84" s="108" t="s">
        <v>88</v>
      </c>
      <c r="B84" s="182" t="s">
        <v>189</v>
      </c>
      <c r="C84" s="182" t="s">
        <v>89</v>
      </c>
      <c r="D84" s="191">
        <v>100</v>
      </c>
      <c r="E84" s="220">
        <v>100</v>
      </c>
      <c r="F84" s="118">
        <f t="shared" si="0"/>
        <v>100</v>
      </c>
    </row>
    <row r="85" spans="1:6" ht="49.5" hidden="1">
      <c r="A85" s="111" t="s">
        <v>536</v>
      </c>
      <c r="B85" s="194" t="s">
        <v>534</v>
      </c>
      <c r="C85" s="194" t="s">
        <v>3</v>
      </c>
      <c r="D85" s="191">
        <f>D86</f>
        <v>0</v>
      </c>
      <c r="E85" s="191">
        <f>E86</f>
        <v>0</v>
      </c>
      <c r="F85" s="118" t="e">
        <f t="shared" ref="F85:F100" si="3">E85/D85*100</f>
        <v>#DIV/0!</v>
      </c>
    </row>
    <row r="86" spans="1:6" ht="33" hidden="1">
      <c r="A86" s="111" t="s">
        <v>86</v>
      </c>
      <c r="B86" s="194" t="s">
        <v>534</v>
      </c>
      <c r="C86" s="194" t="s">
        <v>87</v>
      </c>
      <c r="D86" s="191"/>
      <c r="E86" s="191">
        <v>0</v>
      </c>
      <c r="F86" s="118" t="e">
        <f t="shared" si="3"/>
        <v>#DIV/0!</v>
      </c>
    </row>
    <row r="87" spans="1:6" ht="66" hidden="1">
      <c r="A87" s="111" t="s">
        <v>538</v>
      </c>
      <c r="B87" s="180" t="s">
        <v>537</v>
      </c>
      <c r="C87" s="181" t="s">
        <v>3</v>
      </c>
      <c r="D87" s="191">
        <f>D88</f>
        <v>0</v>
      </c>
      <c r="E87" s="191">
        <f>E88</f>
        <v>0</v>
      </c>
      <c r="F87" s="118" t="e">
        <f t="shared" si="3"/>
        <v>#DIV/0!</v>
      </c>
    </row>
    <row r="88" spans="1:6" ht="33" hidden="1">
      <c r="A88" s="111" t="s">
        <v>86</v>
      </c>
      <c r="B88" s="180" t="s">
        <v>537</v>
      </c>
      <c r="C88" s="181" t="s">
        <v>87</v>
      </c>
      <c r="D88" s="191"/>
      <c r="E88" s="37">
        <v>0</v>
      </c>
      <c r="F88" s="118" t="e">
        <f t="shared" si="3"/>
        <v>#DIV/0!</v>
      </c>
    </row>
    <row r="89" spans="1:6" ht="66" hidden="1">
      <c r="A89" s="108" t="s">
        <v>539</v>
      </c>
      <c r="B89" s="180" t="s">
        <v>417</v>
      </c>
      <c r="C89" s="181" t="s">
        <v>3</v>
      </c>
      <c r="D89" s="191">
        <f>D90</f>
        <v>0</v>
      </c>
      <c r="E89" s="191">
        <f>E90</f>
        <v>0</v>
      </c>
      <c r="F89" s="118" t="e">
        <f t="shared" si="3"/>
        <v>#DIV/0!</v>
      </c>
    </row>
    <row r="90" spans="1:6" ht="33" hidden="1">
      <c r="A90" s="111" t="s">
        <v>86</v>
      </c>
      <c r="B90" s="180" t="s">
        <v>417</v>
      </c>
      <c r="C90" s="181" t="s">
        <v>87</v>
      </c>
      <c r="D90" s="191"/>
      <c r="E90" s="37"/>
      <c r="F90" s="118" t="e">
        <f t="shared" si="3"/>
        <v>#DIV/0!</v>
      </c>
    </row>
    <row r="91" spans="1:6" ht="82.5" hidden="1">
      <c r="A91" s="108" t="s">
        <v>550</v>
      </c>
      <c r="B91" s="180" t="s">
        <v>405</v>
      </c>
      <c r="C91" s="181" t="s">
        <v>3</v>
      </c>
      <c r="D91" s="191">
        <v>0</v>
      </c>
      <c r="E91" s="37"/>
      <c r="F91" s="118" t="e">
        <f t="shared" si="3"/>
        <v>#DIV/0!</v>
      </c>
    </row>
    <row r="92" spans="1:6" ht="33" hidden="1">
      <c r="A92" s="111" t="s">
        <v>86</v>
      </c>
      <c r="B92" s="180" t="s">
        <v>405</v>
      </c>
      <c r="C92" s="181" t="s">
        <v>87</v>
      </c>
      <c r="D92" s="191">
        <v>0</v>
      </c>
      <c r="E92" s="223"/>
      <c r="F92" s="118" t="e">
        <f t="shared" si="3"/>
        <v>#DIV/0!</v>
      </c>
    </row>
    <row r="93" spans="1:6" ht="148.5">
      <c r="A93" s="108" t="s">
        <v>572</v>
      </c>
      <c r="B93" s="182" t="s">
        <v>573</v>
      </c>
      <c r="C93" s="182" t="s">
        <v>3</v>
      </c>
      <c r="D93" s="191">
        <f>D94</f>
        <v>2087.5</v>
      </c>
      <c r="E93" s="191">
        <f>E94</f>
        <v>2087.5</v>
      </c>
      <c r="F93" s="118">
        <f t="shared" si="3"/>
        <v>100</v>
      </c>
    </row>
    <row r="94" spans="1:6" ht="49.5">
      <c r="A94" s="108" t="s">
        <v>574</v>
      </c>
      <c r="B94" s="182" t="s">
        <v>573</v>
      </c>
      <c r="C94" s="182" t="s">
        <v>87</v>
      </c>
      <c r="D94" s="191">
        <v>2087.5</v>
      </c>
      <c r="E94" s="224">
        <v>2087.5</v>
      </c>
      <c r="F94" s="118">
        <f t="shared" si="3"/>
        <v>100</v>
      </c>
    </row>
    <row r="95" spans="1:6" ht="165">
      <c r="A95" s="108" t="s">
        <v>575</v>
      </c>
      <c r="B95" s="182" t="s">
        <v>576</v>
      </c>
      <c r="C95" s="182" t="s">
        <v>3</v>
      </c>
      <c r="D95" s="191">
        <f>D96</f>
        <v>869.2</v>
      </c>
      <c r="E95" s="191">
        <f>E96</f>
        <v>869.2</v>
      </c>
      <c r="F95" s="118">
        <f t="shared" si="3"/>
        <v>100</v>
      </c>
    </row>
    <row r="96" spans="1:6" ht="49.5">
      <c r="A96" s="108" t="s">
        <v>574</v>
      </c>
      <c r="B96" s="182" t="s">
        <v>576</v>
      </c>
      <c r="C96" s="182" t="s">
        <v>87</v>
      </c>
      <c r="D96" s="191">
        <v>869.2</v>
      </c>
      <c r="E96" s="224">
        <v>869.2</v>
      </c>
      <c r="F96" s="118">
        <f t="shared" si="3"/>
        <v>100</v>
      </c>
    </row>
    <row r="97" spans="1:6" ht="16.5" hidden="1">
      <c r="A97" s="108"/>
      <c r="B97" s="182"/>
      <c r="C97" s="182"/>
      <c r="D97" s="191"/>
      <c r="E97" s="224"/>
      <c r="F97" s="118" t="e">
        <f t="shared" si="3"/>
        <v>#DIV/0!</v>
      </c>
    </row>
    <row r="98" spans="1:6" ht="49.5">
      <c r="A98" s="111" t="s">
        <v>536</v>
      </c>
      <c r="B98" s="194" t="s">
        <v>534</v>
      </c>
      <c r="C98" s="194" t="s">
        <v>3</v>
      </c>
      <c r="D98" s="191">
        <f>D99</f>
        <v>6553</v>
      </c>
      <c r="E98" s="191">
        <f>E99</f>
        <v>6553</v>
      </c>
      <c r="F98" s="118">
        <f t="shared" si="3"/>
        <v>100</v>
      </c>
    </row>
    <row r="99" spans="1:6" ht="49.5">
      <c r="A99" s="108" t="s">
        <v>574</v>
      </c>
      <c r="B99" s="194" t="s">
        <v>534</v>
      </c>
      <c r="C99" s="194" t="s">
        <v>87</v>
      </c>
      <c r="D99" s="191">
        <v>6553</v>
      </c>
      <c r="E99" s="224">
        <v>6553</v>
      </c>
      <c r="F99" s="118">
        <f t="shared" si="3"/>
        <v>100</v>
      </c>
    </row>
    <row r="100" spans="1:6" ht="66">
      <c r="A100" s="111" t="s">
        <v>582</v>
      </c>
      <c r="B100" s="180" t="s">
        <v>537</v>
      </c>
      <c r="C100" s="181" t="s">
        <v>3</v>
      </c>
      <c r="D100" s="191">
        <f>D101</f>
        <v>66.2</v>
      </c>
      <c r="E100" s="191">
        <f>E101</f>
        <v>66.2</v>
      </c>
      <c r="F100" s="118">
        <f t="shared" si="3"/>
        <v>100</v>
      </c>
    </row>
    <row r="101" spans="1:6" ht="49.5">
      <c r="A101" s="108" t="s">
        <v>574</v>
      </c>
      <c r="B101" s="180" t="s">
        <v>537</v>
      </c>
      <c r="C101" s="181" t="s">
        <v>87</v>
      </c>
      <c r="D101" s="191">
        <v>66.2</v>
      </c>
      <c r="E101" s="191">
        <v>66.2</v>
      </c>
      <c r="F101" s="123">
        <f t="shared" ref="F101:F163" si="4">E101/D101*100</f>
        <v>100</v>
      </c>
    </row>
    <row r="102" spans="1:6" ht="121.5" customHeight="1">
      <c r="A102" s="109" t="s">
        <v>606</v>
      </c>
      <c r="B102" s="189" t="s">
        <v>190</v>
      </c>
      <c r="C102" s="233" t="s">
        <v>3</v>
      </c>
      <c r="D102" s="190">
        <f>D103+D110</f>
        <v>3298.2</v>
      </c>
      <c r="E102" s="190">
        <f>E103+E110</f>
        <v>3251.2</v>
      </c>
      <c r="F102" s="123">
        <f t="shared" si="4"/>
        <v>98.574980292280628</v>
      </c>
    </row>
    <row r="103" spans="1:6" ht="33">
      <c r="A103" s="108" t="s">
        <v>108</v>
      </c>
      <c r="B103" s="182" t="s">
        <v>191</v>
      </c>
      <c r="C103" s="182" t="s">
        <v>3</v>
      </c>
      <c r="D103" s="191">
        <f>D104+D107+D113</f>
        <v>2702.4999999999995</v>
      </c>
      <c r="E103" s="191">
        <f>E104+E107+E113</f>
        <v>2655.5</v>
      </c>
      <c r="F103" s="118">
        <f t="shared" si="4"/>
        <v>98.260869565217419</v>
      </c>
    </row>
    <row r="104" spans="1:6" ht="33">
      <c r="A104" s="108" t="s">
        <v>126</v>
      </c>
      <c r="B104" s="182" t="s">
        <v>192</v>
      </c>
      <c r="C104" s="182" t="s">
        <v>3</v>
      </c>
      <c r="D104" s="191">
        <f>D105+D106</f>
        <v>254.9</v>
      </c>
      <c r="E104" s="191">
        <f>E105+E106</f>
        <v>253.2</v>
      </c>
      <c r="F104" s="118">
        <f t="shared" si="4"/>
        <v>99.33307179285994</v>
      </c>
    </row>
    <row r="105" spans="1:6" ht="33">
      <c r="A105" s="108" t="s">
        <v>86</v>
      </c>
      <c r="B105" s="182" t="s">
        <v>192</v>
      </c>
      <c r="C105" s="182" t="s">
        <v>87</v>
      </c>
      <c r="D105" s="191">
        <v>252.9</v>
      </c>
      <c r="E105" s="37">
        <v>251.2</v>
      </c>
      <c r="F105" s="118">
        <f t="shared" si="4"/>
        <v>99.327797548438113</v>
      </c>
    </row>
    <row r="106" spans="1:6" ht="16.5">
      <c r="A106" s="108" t="s">
        <v>88</v>
      </c>
      <c r="B106" s="182" t="s">
        <v>192</v>
      </c>
      <c r="C106" s="182" t="s">
        <v>89</v>
      </c>
      <c r="D106" s="191">
        <v>2</v>
      </c>
      <c r="E106" s="121">
        <v>2</v>
      </c>
      <c r="F106" s="118">
        <f t="shared" si="4"/>
        <v>100</v>
      </c>
    </row>
    <row r="107" spans="1:6" ht="33">
      <c r="A107" s="108" t="s">
        <v>127</v>
      </c>
      <c r="B107" s="182" t="s">
        <v>193</v>
      </c>
      <c r="C107" s="182" t="s">
        <v>3</v>
      </c>
      <c r="D107" s="191">
        <f>D108+D109</f>
        <v>37.799999999999997</v>
      </c>
      <c r="E107" s="191">
        <f>E108+E109</f>
        <v>37.799999999999997</v>
      </c>
      <c r="F107" s="118">
        <f t="shared" si="4"/>
        <v>100</v>
      </c>
    </row>
    <row r="108" spans="1:6" ht="33" hidden="1">
      <c r="A108" s="108" t="s">
        <v>86</v>
      </c>
      <c r="B108" s="182" t="s">
        <v>193</v>
      </c>
      <c r="C108" s="182" t="s">
        <v>87</v>
      </c>
      <c r="D108" s="191">
        <v>0</v>
      </c>
      <c r="E108" s="121">
        <v>0</v>
      </c>
      <c r="F108" s="118" t="e">
        <f t="shared" si="4"/>
        <v>#DIV/0!</v>
      </c>
    </row>
    <row r="109" spans="1:6" ht="16.5">
      <c r="A109" s="108" t="s">
        <v>88</v>
      </c>
      <c r="B109" s="182" t="s">
        <v>193</v>
      </c>
      <c r="C109" s="182" t="s">
        <v>89</v>
      </c>
      <c r="D109" s="191">
        <v>37.799999999999997</v>
      </c>
      <c r="E109" s="221">
        <v>37.799999999999997</v>
      </c>
      <c r="F109" s="118">
        <f t="shared" si="4"/>
        <v>100</v>
      </c>
    </row>
    <row r="110" spans="1:6" ht="31.5">
      <c r="A110" s="21" t="s">
        <v>601</v>
      </c>
      <c r="B110" s="31" t="s">
        <v>602</v>
      </c>
      <c r="C110" s="181" t="s">
        <v>3</v>
      </c>
      <c r="D110" s="191">
        <f>D111</f>
        <v>595.70000000000005</v>
      </c>
      <c r="E110" s="222">
        <f>E111</f>
        <v>595.70000000000005</v>
      </c>
      <c r="F110" s="118">
        <f t="shared" si="4"/>
        <v>100</v>
      </c>
    </row>
    <row r="111" spans="1:6" ht="18.75">
      <c r="A111" s="21" t="s">
        <v>603</v>
      </c>
      <c r="B111" s="31" t="s">
        <v>604</v>
      </c>
      <c r="C111" s="181" t="s">
        <v>3</v>
      </c>
      <c r="D111" s="191">
        <f>D112</f>
        <v>595.70000000000005</v>
      </c>
      <c r="E111" s="222">
        <f>E112</f>
        <v>595.70000000000005</v>
      </c>
      <c r="F111" s="118">
        <f t="shared" si="4"/>
        <v>100</v>
      </c>
    </row>
    <row r="112" spans="1:6" ht="18.75">
      <c r="A112" s="108" t="s">
        <v>88</v>
      </c>
      <c r="B112" s="31" t="s">
        <v>604</v>
      </c>
      <c r="C112" s="181" t="s">
        <v>89</v>
      </c>
      <c r="D112" s="191">
        <v>595.70000000000005</v>
      </c>
      <c r="E112" s="222">
        <v>595.70000000000005</v>
      </c>
      <c r="F112" s="118">
        <f t="shared" si="4"/>
        <v>100</v>
      </c>
    </row>
    <row r="113" spans="1:6" ht="16.5">
      <c r="A113" s="108" t="s">
        <v>128</v>
      </c>
      <c r="B113" s="182" t="s">
        <v>194</v>
      </c>
      <c r="C113" s="182" t="s">
        <v>3</v>
      </c>
      <c r="D113" s="191">
        <f>D114+D116+D119</f>
        <v>2409.7999999999997</v>
      </c>
      <c r="E113" s="191">
        <f>E114+E116+E119</f>
        <v>2364.5</v>
      </c>
      <c r="F113" s="118">
        <f t="shared" si="4"/>
        <v>98.120175948211482</v>
      </c>
    </row>
    <row r="114" spans="1:6" ht="33">
      <c r="A114" s="108" t="s">
        <v>129</v>
      </c>
      <c r="B114" s="182" t="s">
        <v>195</v>
      </c>
      <c r="C114" s="182" t="s">
        <v>3</v>
      </c>
      <c r="D114" s="191">
        <f>D115</f>
        <v>1270.8</v>
      </c>
      <c r="E114" s="191">
        <f>E115</f>
        <v>1270</v>
      </c>
      <c r="F114" s="118">
        <f t="shared" si="4"/>
        <v>99.937047529115517</v>
      </c>
    </row>
    <row r="115" spans="1:6" ht="33">
      <c r="A115" s="108" t="s">
        <v>86</v>
      </c>
      <c r="B115" s="182" t="s">
        <v>195</v>
      </c>
      <c r="C115" s="182" t="s">
        <v>87</v>
      </c>
      <c r="D115" s="191">
        <v>1270.8</v>
      </c>
      <c r="E115" s="38">
        <v>1270</v>
      </c>
      <c r="F115" s="118">
        <f t="shared" si="4"/>
        <v>99.937047529115517</v>
      </c>
    </row>
    <row r="116" spans="1:6" ht="33">
      <c r="A116" s="108" t="s">
        <v>130</v>
      </c>
      <c r="B116" s="182" t="s">
        <v>196</v>
      </c>
      <c r="C116" s="182" t="s">
        <v>3</v>
      </c>
      <c r="D116" s="191">
        <f>D117+D118</f>
        <v>179.39999999999998</v>
      </c>
      <c r="E116" s="191">
        <f>E117+E118</f>
        <v>178.8</v>
      </c>
      <c r="F116" s="118">
        <f t="shared" si="4"/>
        <v>99.665551839464911</v>
      </c>
    </row>
    <row r="117" spans="1:6" ht="99">
      <c r="A117" s="108" t="s">
        <v>81</v>
      </c>
      <c r="B117" s="182" t="s">
        <v>196</v>
      </c>
      <c r="C117" s="182" t="s">
        <v>82</v>
      </c>
      <c r="D117" s="191">
        <v>132.1</v>
      </c>
      <c r="E117" s="121">
        <v>132.1</v>
      </c>
      <c r="F117" s="118">
        <f t="shared" si="4"/>
        <v>100</v>
      </c>
    </row>
    <row r="118" spans="1:6" ht="33">
      <c r="A118" s="108" t="s">
        <v>86</v>
      </c>
      <c r="B118" s="182" t="s">
        <v>196</v>
      </c>
      <c r="C118" s="182" t="s">
        <v>87</v>
      </c>
      <c r="D118" s="191">
        <v>47.3</v>
      </c>
      <c r="E118" s="121">
        <v>46.7</v>
      </c>
      <c r="F118" s="118">
        <f t="shared" si="4"/>
        <v>98.731501057082454</v>
      </c>
    </row>
    <row r="119" spans="1:6" ht="33">
      <c r="A119" s="108" t="s">
        <v>131</v>
      </c>
      <c r="B119" s="182" t="s">
        <v>197</v>
      </c>
      <c r="C119" s="182" t="s">
        <v>3</v>
      </c>
      <c r="D119" s="191">
        <f>D120</f>
        <v>959.6</v>
      </c>
      <c r="E119" s="191">
        <f>E120</f>
        <v>915.7</v>
      </c>
      <c r="F119" s="118">
        <f t="shared" si="4"/>
        <v>95.425177157148809</v>
      </c>
    </row>
    <row r="120" spans="1:6" ht="33">
      <c r="A120" s="108" t="s">
        <v>86</v>
      </c>
      <c r="B120" s="182" t="s">
        <v>197</v>
      </c>
      <c r="C120" s="182" t="s">
        <v>87</v>
      </c>
      <c r="D120" s="191">
        <v>959.6</v>
      </c>
      <c r="E120" s="121">
        <v>915.7</v>
      </c>
      <c r="F120" s="118">
        <f t="shared" si="4"/>
        <v>95.425177157148809</v>
      </c>
    </row>
    <row r="121" spans="1:6" ht="16.5" hidden="1">
      <c r="A121" s="108"/>
      <c r="B121" s="182"/>
      <c r="C121" s="182"/>
      <c r="D121" s="191"/>
      <c r="E121" s="37">
        <v>0</v>
      </c>
      <c r="F121" s="118" t="e">
        <f t="shared" si="4"/>
        <v>#DIV/0!</v>
      </c>
    </row>
    <row r="122" spans="1:6" ht="82.5" hidden="1">
      <c r="A122" s="195" t="s">
        <v>535</v>
      </c>
      <c r="B122" s="182" t="s">
        <v>553</v>
      </c>
      <c r="C122" s="182" t="s">
        <v>3</v>
      </c>
      <c r="D122" s="191">
        <f>D123</f>
        <v>0</v>
      </c>
      <c r="E122" s="191">
        <f>E123</f>
        <v>0</v>
      </c>
      <c r="F122" s="118" t="e">
        <f t="shared" si="4"/>
        <v>#DIV/0!</v>
      </c>
    </row>
    <row r="123" spans="1:6" ht="66" hidden="1">
      <c r="A123" s="108" t="s">
        <v>539</v>
      </c>
      <c r="B123" s="182" t="s">
        <v>553</v>
      </c>
      <c r="C123" s="182" t="s">
        <v>3</v>
      </c>
      <c r="D123" s="191">
        <f>D124</f>
        <v>0</v>
      </c>
      <c r="E123" s="191">
        <f>E124</f>
        <v>0</v>
      </c>
      <c r="F123" s="118" t="e">
        <f t="shared" si="4"/>
        <v>#DIV/0!</v>
      </c>
    </row>
    <row r="124" spans="1:6" ht="33" hidden="1">
      <c r="A124" s="108" t="s">
        <v>86</v>
      </c>
      <c r="B124" s="182" t="s">
        <v>553</v>
      </c>
      <c r="C124" s="182" t="s">
        <v>87</v>
      </c>
      <c r="D124" s="191"/>
      <c r="E124" s="37">
        <v>0</v>
      </c>
      <c r="F124" s="118" t="e">
        <f t="shared" si="4"/>
        <v>#DIV/0!</v>
      </c>
    </row>
    <row r="125" spans="1:6" ht="16.5" hidden="1">
      <c r="A125" s="108"/>
      <c r="B125" s="182"/>
      <c r="C125" s="182"/>
      <c r="D125" s="191"/>
      <c r="E125" s="37"/>
      <c r="F125" s="118" t="e">
        <f t="shared" si="4"/>
        <v>#DIV/0!</v>
      </c>
    </row>
    <row r="126" spans="1:6" ht="82.5" hidden="1">
      <c r="A126" s="108" t="s">
        <v>550</v>
      </c>
      <c r="B126" s="182" t="s">
        <v>554</v>
      </c>
      <c r="C126" s="182" t="s">
        <v>3</v>
      </c>
      <c r="D126" s="191">
        <f>D127</f>
        <v>0</v>
      </c>
      <c r="E126" s="191">
        <f>E127</f>
        <v>0</v>
      </c>
      <c r="F126" s="118" t="e">
        <f t="shared" si="4"/>
        <v>#DIV/0!</v>
      </c>
    </row>
    <row r="127" spans="1:6" ht="33" hidden="1">
      <c r="A127" s="108" t="s">
        <v>86</v>
      </c>
      <c r="B127" s="182" t="s">
        <v>554</v>
      </c>
      <c r="C127" s="182" t="s">
        <v>87</v>
      </c>
      <c r="D127" s="191">
        <f>D128</f>
        <v>0</v>
      </c>
      <c r="E127" s="191">
        <f>E128</f>
        <v>0</v>
      </c>
      <c r="F127" s="118" t="e">
        <f t="shared" si="4"/>
        <v>#DIV/0!</v>
      </c>
    </row>
    <row r="128" spans="1:6" ht="33" hidden="1">
      <c r="A128" s="108" t="s">
        <v>86</v>
      </c>
      <c r="B128" s="182" t="s">
        <v>554</v>
      </c>
      <c r="C128" s="182" t="s">
        <v>87</v>
      </c>
      <c r="D128" s="191"/>
      <c r="E128" s="38">
        <v>0</v>
      </c>
      <c r="F128" s="118" t="e">
        <f t="shared" si="4"/>
        <v>#DIV/0!</v>
      </c>
    </row>
    <row r="129" spans="1:6" ht="33" hidden="1">
      <c r="A129" s="108" t="s">
        <v>541</v>
      </c>
      <c r="B129" s="182" t="s">
        <v>540</v>
      </c>
      <c r="C129" s="182" t="s">
        <v>3</v>
      </c>
      <c r="D129" s="191">
        <f>D130</f>
        <v>0</v>
      </c>
      <c r="E129" s="191">
        <f>E130</f>
        <v>0</v>
      </c>
      <c r="F129" s="118" t="e">
        <f t="shared" si="4"/>
        <v>#DIV/0!</v>
      </c>
    </row>
    <row r="130" spans="1:6" ht="33" hidden="1">
      <c r="A130" s="108" t="s">
        <v>86</v>
      </c>
      <c r="B130" s="182" t="s">
        <v>540</v>
      </c>
      <c r="C130" s="182" t="s">
        <v>87</v>
      </c>
      <c r="D130" s="191"/>
      <c r="E130" s="38">
        <v>0</v>
      </c>
      <c r="F130" s="118" t="e">
        <f t="shared" si="4"/>
        <v>#DIV/0!</v>
      </c>
    </row>
    <row r="131" spans="1:6" ht="49.5" hidden="1">
      <c r="A131" s="108" t="s">
        <v>543</v>
      </c>
      <c r="B131" s="182" t="s">
        <v>542</v>
      </c>
      <c r="C131" s="182" t="s">
        <v>3</v>
      </c>
      <c r="D131" s="191">
        <f>D132</f>
        <v>0</v>
      </c>
      <c r="E131" s="191">
        <f>E132</f>
        <v>0</v>
      </c>
      <c r="F131" s="118" t="e">
        <f t="shared" si="4"/>
        <v>#DIV/0!</v>
      </c>
    </row>
    <row r="132" spans="1:6" ht="33" hidden="1">
      <c r="A132" s="108" t="s">
        <v>86</v>
      </c>
      <c r="B132" s="182" t="s">
        <v>542</v>
      </c>
      <c r="C132" s="182" t="s">
        <v>87</v>
      </c>
      <c r="D132" s="191"/>
      <c r="E132" s="38"/>
      <c r="F132" s="118" t="e">
        <f t="shared" si="4"/>
        <v>#DIV/0!</v>
      </c>
    </row>
    <row r="133" spans="1:6" ht="66">
      <c r="A133" s="109" t="s">
        <v>617</v>
      </c>
      <c r="B133" s="189" t="s">
        <v>198</v>
      </c>
      <c r="C133" s="189" t="s">
        <v>3</v>
      </c>
      <c r="D133" s="190">
        <f>D136+D139+D142+D144+D162+D149+D152+D155+D156+D157</f>
        <v>5215.7</v>
      </c>
      <c r="E133" s="190">
        <f>E136+E139+E142+E144+E162+E149+E152+E155+E156+E157</f>
        <v>4785.3999999999996</v>
      </c>
      <c r="F133" s="118">
        <f t="shared" si="4"/>
        <v>91.749908928811081</v>
      </c>
    </row>
    <row r="134" spans="1:6" ht="49.5" hidden="1">
      <c r="A134" s="108" t="s">
        <v>412</v>
      </c>
      <c r="B134" s="108" t="s">
        <v>223</v>
      </c>
      <c r="C134" s="182" t="s">
        <v>3</v>
      </c>
      <c r="D134" s="191">
        <f>D135</f>
        <v>0</v>
      </c>
      <c r="E134" s="37">
        <v>0</v>
      </c>
      <c r="F134" s="118" t="e">
        <f t="shared" si="4"/>
        <v>#DIV/0!</v>
      </c>
    </row>
    <row r="135" spans="1:6" ht="33" hidden="1">
      <c r="A135" s="108" t="s">
        <v>407</v>
      </c>
      <c r="B135" s="108" t="s">
        <v>224</v>
      </c>
      <c r="C135" s="182" t="s">
        <v>3</v>
      </c>
      <c r="D135" s="191">
        <f>D136+D139</f>
        <v>0</v>
      </c>
      <c r="E135" s="37">
        <v>0</v>
      </c>
      <c r="F135" s="118" t="e">
        <f t="shared" si="4"/>
        <v>#DIV/0!</v>
      </c>
    </row>
    <row r="136" spans="1:6" ht="82.5" hidden="1">
      <c r="A136" s="108" t="s">
        <v>203</v>
      </c>
      <c r="B136" s="108" t="s">
        <v>225</v>
      </c>
      <c r="C136" s="182" t="s">
        <v>3</v>
      </c>
      <c r="D136" s="191">
        <f>D138</f>
        <v>0</v>
      </c>
      <c r="E136" s="125">
        <f>E137</f>
        <v>0</v>
      </c>
      <c r="F136" s="118" t="e">
        <f t="shared" si="4"/>
        <v>#DIV/0!</v>
      </c>
    </row>
    <row r="137" spans="1:6" ht="16.5" hidden="1">
      <c r="A137" s="109"/>
      <c r="B137" s="182"/>
      <c r="C137" s="182"/>
      <c r="D137" s="191"/>
      <c r="E137" s="126">
        <v>0</v>
      </c>
      <c r="F137" s="118" t="e">
        <f t="shared" si="4"/>
        <v>#DIV/0!</v>
      </c>
    </row>
    <row r="138" spans="1:6" ht="99" hidden="1">
      <c r="A138" s="108" t="s">
        <v>81</v>
      </c>
      <c r="B138" s="108" t="s">
        <v>225</v>
      </c>
      <c r="C138" s="182" t="s">
        <v>82</v>
      </c>
      <c r="D138" s="191">
        <v>0</v>
      </c>
      <c r="E138" s="127">
        <v>0</v>
      </c>
      <c r="F138" s="118" t="e">
        <f t="shared" si="4"/>
        <v>#DIV/0!</v>
      </c>
    </row>
    <row r="139" spans="1:6" ht="49.5" hidden="1">
      <c r="A139" s="108" t="s">
        <v>205</v>
      </c>
      <c r="B139" s="182" t="s">
        <v>226</v>
      </c>
      <c r="C139" s="182" t="s">
        <v>3</v>
      </c>
      <c r="D139" s="191">
        <f>D140</f>
        <v>0</v>
      </c>
      <c r="E139" s="125">
        <v>0</v>
      </c>
      <c r="F139" s="118" t="e">
        <f t="shared" si="4"/>
        <v>#DIV/0!</v>
      </c>
    </row>
    <row r="140" spans="1:6" ht="99" hidden="1">
      <c r="A140" s="108" t="s">
        <v>81</v>
      </c>
      <c r="B140" s="182" t="s">
        <v>226</v>
      </c>
      <c r="C140" s="182" t="s">
        <v>82</v>
      </c>
      <c r="D140" s="191">
        <v>0</v>
      </c>
      <c r="E140" s="125">
        <f>E141+E144</f>
        <v>4075.7000000000003</v>
      </c>
      <c r="F140" s="118" t="e">
        <f t="shared" si="4"/>
        <v>#DIV/0!</v>
      </c>
    </row>
    <row r="141" spans="1:6" ht="33" hidden="1">
      <c r="A141" s="108" t="s">
        <v>437</v>
      </c>
      <c r="B141" s="182" t="s">
        <v>438</v>
      </c>
      <c r="C141" s="182" t="s">
        <v>3</v>
      </c>
      <c r="D141" s="191">
        <f>D142</f>
        <v>0</v>
      </c>
      <c r="E141" s="125">
        <f>E143</f>
        <v>0</v>
      </c>
      <c r="F141" s="118" t="e">
        <f t="shared" si="4"/>
        <v>#DIV/0!</v>
      </c>
    </row>
    <row r="142" spans="1:6" ht="66" hidden="1">
      <c r="A142" s="108" t="s">
        <v>439</v>
      </c>
      <c r="B142" s="194" t="s">
        <v>440</v>
      </c>
      <c r="C142" s="194" t="s">
        <v>3</v>
      </c>
      <c r="D142" s="191">
        <f>D143</f>
        <v>0</v>
      </c>
      <c r="E142" s="126"/>
      <c r="F142" s="118" t="e">
        <f t="shared" si="4"/>
        <v>#DIV/0!</v>
      </c>
    </row>
    <row r="143" spans="1:6" ht="33" hidden="1">
      <c r="A143" s="108" t="s">
        <v>86</v>
      </c>
      <c r="B143" s="194" t="s">
        <v>440</v>
      </c>
      <c r="C143" s="194" t="s">
        <v>87</v>
      </c>
      <c r="D143" s="191">
        <v>0</v>
      </c>
      <c r="E143" s="126">
        <v>0</v>
      </c>
      <c r="F143" s="118" t="e">
        <f t="shared" si="4"/>
        <v>#DIV/0!</v>
      </c>
    </row>
    <row r="144" spans="1:6" ht="33">
      <c r="A144" s="108" t="s">
        <v>134</v>
      </c>
      <c r="B144" s="194" t="s">
        <v>199</v>
      </c>
      <c r="C144" s="194" t="s">
        <v>3</v>
      </c>
      <c r="D144" s="191">
        <f>D145+D158</f>
        <v>4506</v>
      </c>
      <c r="E144" s="191">
        <f>E145+E158</f>
        <v>4075.7000000000003</v>
      </c>
      <c r="F144" s="118">
        <f t="shared" si="4"/>
        <v>90.450510430537065</v>
      </c>
    </row>
    <row r="145" spans="1:6" ht="16.5">
      <c r="A145" s="108" t="s">
        <v>135</v>
      </c>
      <c r="B145" s="182" t="s">
        <v>200</v>
      </c>
      <c r="C145" s="182" t="s">
        <v>3</v>
      </c>
      <c r="D145" s="191">
        <f>D146+D147+D148</f>
        <v>4209.3</v>
      </c>
      <c r="E145" s="191">
        <f>E146+E147+E148</f>
        <v>3827.4</v>
      </c>
      <c r="F145" s="118">
        <f t="shared" si="4"/>
        <v>90.927232556482068</v>
      </c>
    </row>
    <row r="146" spans="1:6" ht="99">
      <c r="A146" s="108" t="s">
        <v>81</v>
      </c>
      <c r="B146" s="182" t="s">
        <v>200</v>
      </c>
      <c r="C146" s="182" t="s">
        <v>82</v>
      </c>
      <c r="D146" s="191">
        <v>2885.5</v>
      </c>
      <c r="E146" s="126">
        <v>2566.6</v>
      </c>
      <c r="F146" s="118">
        <f t="shared" si="4"/>
        <v>88.94818922197193</v>
      </c>
    </row>
    <row r="147" spans="1:6" ht="33">
      <c r="A147" s="108" t="s">
        <v>86</v>
      </c>
      <c r="B147" s="182" t="s">
        <v>200</v>
      </c>
      <c r="C147" s="182" t="s">
        <v>87</v>
      </c>
      <c r="D147" s="191">
        <v>1291.3</v>
      </c>
      <c r="E147" s="126">
        <v>1235.5</v>
      </c>
      <c r="F147" s="118">
        <f t="shared" si="4"/>
        <v>95.678773329203139</v>
      </c>
    </row>
    <row r="148" spans="1:6" ht="16.5">
      <c r="A148" s="108" t="s">
        <v>88</v>
      </c>
      <c r="B148" s="182" t="s">
        <v>200</v>
      </c>
      <c r="C148" s="182" t="s">
        <v>89</v>
      </c>
      <c r="D148" s="191">
        <v>32.5</v>
      </c>
      <c r="E148" s="126">
        <v>25.3</v>
      </c>
      <c r="F148" s="118">
        <f t="shared" si="4"/>
        <v>77.846153846153854</v>
      </c>
    </row>
    <row r="149" spans="1:6" ht="16.5" hidden="1">
      <c r="A149" s="108"/>
      <c r="B149" s="182" t="s">
        <v>551</v>
      </c>
      <c r="C149" s="182" t="s">
        <v>3</v>
      </c>
      <c r="D149" s="191">
        <f>D150</f>
        <v>0</v>
      </c>
      <c r="E149" s="191">
        <f>E150</f>
        <v>0</v>
      </c>
      <c r="F149" s="118" t="e">
        <f t="shared" si="4"/>
        <v>#DIV/0!</v>
      </c>
    </row>
    <row r="150" spans="1:6" ht="33" hidden="1">
      <c r="A150" s="108" t="s">
        <v>546</v>
      </c>
      <c r="B150" s="182" t="s">
        <v>547</v>
      </c>
      <c r="C150" s="182" t="s">
        <v>3</v>
      </c>
      <c r="D150" s="191">
        <f>D151</f>
        <v>0</v>
      </c>
      <c r="E150" s="191">
        <f>E151</f>
        <v>0</v>
      </c>
      <c r="F150" s="118" t="e">
        <f t="shared" si="4"/>
        <v>#DIV/0!</v>
      </c>
    </row>
    <row r="151" spans="1:6" ht="33" hidden="1">
      <c r="A151" s="108" t="s">
        <v>86</v>
      </c>
      <c r="B151" s="182" t="s">
        <v>547</v>
      </c>
      <c r="C151" s="182" t="s">
        <v>87</v>
      </c>
      <c r="D151" s="191"/>
      <c r="E151" s="126">
        <v>0</v>
      </c>
      <c r="F151" s="118" t="e">
        <f t="shared" si="4"/>
        <v>#DIV/0!</v>
      </c>
    </row>
    <row r="152" spans="1:6" ht="33" hidden="1">
      <c r="A152" s="108" t="s">
        <v>208</v>
      </c>
      <c r="B152" s="182" t="s">
        <v>209</v>
      </c>
      <c r="C152" s="182" t="s">
        <v>3</v>
      </c>
      <c r="D152" s="191">
        <f>D153</f>
        <v>0</v>
      </c>
      <c r="E152" s="191">
        <f>E153</f>
        <v>0</v>
      </c>
      <c r="F152" s="118" t="e">
        <f t="shared" si="4"/>
        <v>#DIV/0!</v>
      </c>
    </row>
    <row r="153" spans="1:6" ht="66" hidden="1">
      <c r="A153" s="108" t="s">
        <v>539</v>
      </c>
      <c r="B153" s="182" t="s">
        <v>209</v>
      </c>
      <c r="C153" s="182" t="s">
        <v>3</v>
      </c>
      <c r="D153" s="191">
        <f>D154</f>
        <v>0</v>
      </c>
      <c r="E153" s="191">
        <f>E154</f>
        <v>0</v>
      </c>
      <c r="F153" s="118" t="e">
        <f t="shared" si="4"/>
        <v>#DIV/0!</v>
      </c>
    </row>
    <row r="154" spans="1:6" ht="33" hidden="1">
      <c r="A154" s="108" t="s">
        <v>86</v>
      </c>
      <c r="B154" s="182" t="s">
        <v>209</v>
      </c>
      <c r="C154" s="182" t="s">
        <v>87</v>
      </c>
      <c r="D154" s="191"/>
      <c r="E154" s="125">
        <v>0</v>
      </c>
      <c r="F154" s="118" t="e">
        <f t="shared" si="4"/>
        <v>#DIV/0!</v>
      </c>
    </row>
    <row r="155" spans="1:6" ht="99">
      <c r="A155" s="108" t="s">
        <v>81</v>
      </c>
      <c r="B155" s="182" t="s">
        <v>225</v>
      </c>
      <c r="C155" s="182" t="s">
        <v>82</v>
      </c>
      <c r="D155" s="191">
        <v>229.1</v>
      </c>
      <c r="E155" s="125">
        <v>229.1</v>
      </c>
      <c r="F155" s="118">
        <f t="shared" si="4"/>
        <v>100</v>
      </c>
    </row>
    <row r="156" spans="1:6" ht="16.5">
      <c r="A156" s="108" t="s">
        <v>583</v>
      </c>
      <c r="B156" s="182" t="s">
        <v>580</v>
      </c>
      <c r="C156" s="182" t="s">
        <v>87</v>
      </c>
      <c r="D156" s="191">
        <v>442.4</v>
      </c>
      <c r="E156" s="125">
        <v>442.4</v>
      </c>
      <c r="F156" s="118">
        <f t="shared" si="4"/>
        <v>100</v>
      </c>
    </row>
    <row r="157" spans="1:6" ht="33">
      <c r="A157" s="108" t="s">
        <v>584</v>
      </c>
      <c r="B157" s="182" t="s">
        <v>581</v>
      </c>
      <c r="C157" s="182" t="s">
        <v>87</v>
      </c>
      <c r="D157" s="191">
        <v>28.2</v>
      </c>
      <c r="E157" s="125">
        <v>28.2</v>
      </c>
      <c r="F157" s="118">
        <f t="shared" si="4"/>
        <v>100</v>
      </c>
    </row>
    <row r="158" spans="1:6" ht="16.5">
      <c r="A158" s="108" t="s">
        <v>138</v>
      </c>
      <c r="B158" s="182" t="s">
        <v>212</v>
      </c>
      <c r="C158" s="182" t="s">
        <v>3</v>
      </c>
      <c r="D158" s="191">
        <f>D159+D160</f>
        <v>296.7</v>
      </c>
      <c r="E158" s="191">
        <f>E159+E160</f>
        <v>248.3</v>
      </c>
      <c r="F158" s="118">
        <f t="shared" si="4"/>
        <v>83.68722615436468</v>
      </c>
    </row>
    <row r="159" spans="1:6" ht="99">
      <c r="A159" s="108" t="s">
        <v>81</v>
      </c>
      <c r="B159" s="182" t="s">
        <v>212</v>
      </c>
      <c r="C159" s="182" t="s">
        <v>82</v>
      </c>
      <c r="D159" s="191">
        <v>249.6</v>
      </c>
      <c r="E159" s="126">
        <v>208.4</v>
      </c>
      <c r="F159" s="118">
        <f t="shared" si="4"/>
        <v>83.493589743589752</v>
      </c>
    </row>
    <row r="160" spans="1:6" ht="33">
      <c r="A160" s="108" t="s">
        <v>86</v>
      </c>
      <c r="B160" s="182" t="s">
        <v>212</v>
      </c>
      <c r="C160" s="182" t="s">
        <v>87</v>
      </c>
      <c r="D160" s="191">
        <v>47.1</v>
      </c>
      <c r="E160" s="126">
        <v>39.9</v>
      </c>
      <c r="F160" s="118">
        <f t="shared" si="4"/>
        <v>84.71337579617834</v>
      </c>
    </row>
    <row r="161" spans="1:6" ht="16.5" hidden="1">
      <c r="A161" s="108" t="s">
        <v>88</v>
      </c>
      <c r="B161" s="182" t="s">
        <v>441</v>
      </c>
      <c r="C161" s="182" t="s">
        <v>89</v>
      </c>
      <c r="D161" s="191">
        <v>0</v>
      </c>
      <c r="E161" s="126">
        <v>0</v>
      </c>
      <c r="F161" s="118" t="e">
        <f t="shared" si="4"/>
        <v>#DIV/0!</v>
      </c>
    </row>
    <row r="162" spans="1:6" ht="33">
      <c r="A162" s="108" t="s">
        <v>144</v>
      </c>
      <c r="B162" s="182" t="s">
        <v>215</v>
      </c>
      <c r="C162" s="182" t="s">
        <v>3</v>
      </c>
      <c r="D162" s="191">
        <f>D163</f>
        <v>10</v>
      </c>
      <c r="E162" s="196">
        <f>E163</f>
        <v>10</v>
      </c>
      <c r="F162" s="118">
        <f t="shared" si="4"/>
        <v>100</v>
      </c>
    </row>
    <row r="163" spans="1:6" ht="33">
      <c r="A163" s="108" t="s">
        <v>145</v>
      </c>
      <c r="B163" s="182" t="s">
        <v>216</v>
      </c>
      <c r="C163" s="182" t="s">
        <v>87</v>
      </c>
      <c r="D163" s="191">
        <v>10</v>
      </c>
      <c r="E163" s="129">
        <v>10</v>
      </c>
      <c r="F163" s="118">
        <f t="shared" si="4"/>
        <v>100</v>
      </c>
    </row>
    <row r="164" spans="1:6" ht="16.5">
      <c r="A164" s="108"/>
      <c r="B164" s="120"/>
      <c r="C164" s="120"/>
      <c r="D164" s="129"/>
      <c r="E164" s="129"/>
      <c r="F164" s="118"/>
    </row>
    <row r="165" spans="1:6" ht="16.5">
      <c r="A165" s="108"/>
      <c r="B165" s="120"/>
      <c r="C165" s="120"/>
      <c r="D165" s="129"/>
      <c r="E165" s="129"/>
      <c r="F165" s="118"/>
    </row>
    <row r="166" spans="1:6" ht="16.5">
      <c r="A166" s="111"/>
      <c r="B166" s="120"/>
      <c r="C166" s="120"/>
      <c r="D166" s="129"/>
      <c r="E166" s="129"/>
      <c r="F166" s="118"/>
    </row>
    <row r="167" spans="1:6" ht="16.5">
      <c r="A167" s="108"/>
      <c r="B167" s="120"/>
      <c r="C167" s="120"/>
      <c r="D167" s="129"/>
      <c r="E167" s="126"/>
      <c r="F167" s="118"/>
    </row>
  </sheetData>
  <sheetProtection selectLockedCells="1" selectUnlockedCells="1"/>
  <mergeCells count="2">
    <mergeCell ref="A3:D3"/>
    <mergeCell ref="A4:F4"/>
  </mergeCells>
  <pageMargins left="0.78740157480314965" right="0.78740157480314965" top="0.59055118110236227" bottom="0.6692913385826772" header="0.51181102362204722" footer="0.39370078740157483"/>
  <pageSetup paperSize="9" scale="74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3"/>
  <dimension ref="A1:F83"/>
  <sheetViews>
    <sheetView zoomScaleSheetLayoutView="100" workbookViewId="0">
      <selection activeCell="C23" sqref="C23"/>
    </sheetView>
  </sheetViews>
  <sheetFormatPr defaultColWidth="8.85546875" defaultRowHeight="15"/>
  <cols>
    <col min="1" max="1" width="45.85546875" style="5" customWidth="1"/>
    <col min="2" max="2" width="13" style="5" customWidth="1"/>
    <col min="3" max="3" width="12.5703125" style="5" customWidth="1"/>
    <col min="4" max="4" width="13.28515625" style="5" customWidth="1"/>
    <col min="5" max="5" width="11" style="5" customWidth="1"/>
    <col min="6" max="6" width="11.7109375" style="5" customWidth="1"/>
    <col min="7" max="7" width="12.7109375" style="5" customWidth="1"/>
    <col min="8" max="8" width="10.7109375" style="5" customWidth="1"/>
    <col min="9" max="16384" width="8.85546875" style="5"/>
  </cols>
  <sheetData>
    <row r="1" spans="1:6" ht="18.75">
      <c r="A1" s="4" t="s">
        <v>618</v>
      </c>
    </row>
    <row r="2" spans="1:6" ht="18.75">
      <c r="A2" s="6"/>
      <c r="F2" s="7"/>
    </row>
    <row r="3" spans="1:6" ht="21" customHeight="1">
      <c r="A3" s="277" t="s">
        <v>5</v>
      </c>
      <c r="B3" s="277"/>
      <c r="C3" s="277"/>
      <c r="D3" s="277"/>
      <c r="E3" s="277"/>
    </row>
    <row r="4" spans="1:6" ht="37.15" customHeight="1">
      <c r="A4" s="279" t="s">
        <v>611</v>
      </c>
      <c r="B4" s="279"/>
      <c r="C4" s="279"/>
      <c r="D4" s="279"/>
      <c r="E4" s="279"/>
    </row>
    <row r="5" spans="1:6" ht="49.15" customHeight="1">
      <c r="A5" s="45" t="s">
        <v>6</v>
      </c>
      <c r="B5" s="45" t="s">
        <v>7</v>
      </c>
      <c r="C5" s="23" t="s">
        <v>8</v>
      </c>
      <c r="D5" s="23" t="s">
        <v>9</v>
      </c>
      <c r="E5" s="23" t="s">
        <v>171</v>
      </c>
    </row>
    <row r="6" spans="1:6">
      <c r="A6" s="10">
        <v>1</v>
      </c>
      <c r="B6" s="10">
        <v>2</v>
      </c>
      <c r="C6" s="10">
        <v>3</v>
      </c>
      <c r="D6" s="10">
        <v>4</v>
      </c>
      <c r="E6" s="11">
        <v>5</v>
      </c>
    </row>
    <row r="7" spans="1:6">
      <c r="A7" s="12" t="s">
        <v>10</v>
      </c>
      <c r="B7" s="13" t="s">
        <v>11</v>
      </c>
      <c r="C7" s="14">
        <f>C8+C16+C20+C23+C27+C31+C33+C35+C29</f>
        <v>29537.899999999998</v>
      </c>
      <c r="D7" s="14">
        <f>D8+D16+D20+D23+D27+D31+D33+D35</f>
        <v>28813.299999999996</v>
      </c>
      <c r="E7" s="15">
        <f t="shared" ref="E7:E36" si="0">D7/C7*100</f>
        <v>97.546880448508517</v>
      </c>
    </row>
    <row r="8" spans="1:6">
      <c r="A8" s="12" t="s">
        <v>12</v>
      </c>
      <c r="B8" s="13" t="s">
        <v>13</v>
      </c>
      <c r="C8" s="14">
        <f>C9+C10+C11+C12+C15+C14+C13</f>
        <v>8317.8999999999978</v>
      </c>
      <c r="D8" s="14">
        <f>D9+D10+D11+D12+D15+D14+D13</f>
        <v>8132.1</v>
      </c>
      <c r="E8" s="15">
        <f t="shared" si="0"/>
        <v>97.766263119296966</v>
      </c>
    </row>
    <row r="9" spans="1:6" ht="12" customHeight="1">
      <c r="A9" s="9" t="s">
        <v>14</v>
      </c>
      <c r="B9" s="16" t="s">
        <v>15</v>
      </c>
      <c r="C9" s="17">
        <v>979.3</v>
      </c>
      <c r="D9" s="17">
        <v>976.8</v>
      </c>
      <c r="E9" s="15">
        <f t="shared" si="0"/>
        <v>99.744715613193108</v>
      </c>
    </row>
    <row r="10" spans="1:6" ht="60">
      <c r="A10" s="9" t="s">
        <v>16</v>
      </c>
      <c r="B10" s="16" t="s">
        <v>17</v>
      </c>
      <c r="C10" s="17">
        <v>3942.6</v>
      </c>
      <c r="D10" s="17">
        <v>3911.5</v>
      </c>
      <c r="E10" s="15">
        <f t="shared" si="0"/>
        <v>99.211180439304016</v>
      </c>
    </row>
    <row r="11" spans="1:6" ht="30" hidden="1">
      <c r="A11" s="9" t="s">
        <v>18</v>
      </c>
      <c r="B11" s="16" t="s">
        <v>19</v>
      </c>
      <c r="C11" s="17">
        <v>0</v>
      </c>
      <c r="D11" s="17">
        <v>0</v>
      </c>
      <c r="E11" s="15" t="e">
        <f t="shared" si="0"/>
        <v>#DIV/0!</v>
      </c>
    </row>
    <row r="12" spans="1:6" ht="16.5" hidden="1" customHeight="1">
      <c r="A12" s="9" t="s">
        <v>20</v>
      </c>
      <c r="B12" s="16" t="s">
        <v>21</v>
      </c>
      <c r="C12" s="17">
        <v>0</v>
      </c>
      <c r="D12" s="17">
        <v>0</v>
      </c>
      <c r="E12" s="15" t="e">
        <f t="shared" si="0"/>
        <v>#DIV/0!</v>
      </c>
    </row>
    <row r="13" spans="1:6" ht="16.5" customHeight="1">
      <c r="A13" s="9" t="s">
        <v>18</v>
      </c>
      <c r="B13" s="16" t="s">
        <v>19</v>
      </c>
      <c r="C13" s="17">
        <v>106.8</v>
      </c>
      <c r="D13" s="17">
        <v>106.8</v>
      </c>
      <c r="E13" s="15">
        <f t="shared" si="0"/>
        <v>100</v>
      </c>
    </row>
    <row r="14" spans="1:6" ht="16.5" customHeight="1">
      <c r="A14" s="185" t="s">
        <v>20</v>
      </c>
      <c r="B14" s="186" t="s">
        <v>21</v>
      </c>
      <c r="C14" s="186" t="s">
        <v>555</v>
      </c>
      <c r="D14" s="187">
        <v>0</v>
      </c>
      <c r="E14" s="15">
        <f t="shared" si="0"/>
        <v>0</v>
      </c>
    </row>
    <row r="15" spans="1:6" ht="17.25" customHeight="1">
      <c r="A15" s="9" t="s">
        <v>22</v>
      </c>
      <c r="B15" s="16" t="s">
        <v>23</v>
      </c>
      <c r="C15" s="17">
        <v>3239.2</v>
      </c>
      <c r="D15" s="17">
        <v>3137</v>
      </c>
      <c r="E15" s="15">
        <f t="shared" si="0"/>
        <v>96.844899975302539</v>
      </c>
    </row>
    <row r="16" spans="1:6" ht="28.5">
      <c r="A16" s="18" t="s">
        <v>24</v>
      </c>
      <c r="B16" s="13" t="s">
        <v>25</v>
      </c>
      <c r="C16" s="14">
        <f>C19+C18</f>
        <v>55</v>
      </c>
      <c r="D16" s="14">
        <f>D19+D18</f>
        <v>53.9</v>
      </c>
      <c r="E16" s="15">
        <f t="shared" si="0"/>
        <v>98</v>
      </c>
    </row>
    <row r="17" spans="1:5" ht="45" hidden="1">
      <c r="A17" s="9" t="s">
        <v>26</v>
      </c>
      <c r="B17" s="16" t="s">
        <v>27</v>
      </c>
      <c r="C17" s="17"/>
      <c r="D17" s="17"/>
      <c r="E17" s="15" t="e">
        <f t="shared" si="0"/>
        <v>#DIV/0!</v>
      </c>
    </row>
    <row r="18" spans="1:5">
      <c r="A18" s="9" t="s">
        <v>28</v>
      </c>
      <c r="B18" s="16" t="s">
        <v>29</v>
      </c>
      <c r="C18" s="17">
        <v>51</v>
      </c>
      <c r="D18" s="17">
        <v>51</v>
      </c>
      <c r="E18" s="15">
        <f t="shared" si="0"/>
        <v>100</v>
      </c>
    </row>
    <row r="19" spans="1:5" ht="45">
      <c r="A19" s="9" t="s">
        <v>30</v>
      </c>
      <c r="B19" s="16" t="s">
        <v>31</v>
      </c>
      <c r="C19" s="17">
        <v>4</v>
      </c>
      <c r="D19" s="17">
        <v>2.9</v>
      </c>
      <c r="E19" s="15">
        <f t="shared" si="0"/>
        <v>72.5</v>
      </c>
    </row>
    <row r="20" spans="1:5">
      <c r="A20" s="18" t="s">
        <v>32</v>
      </c>
      <c r="B20" s="13" t="s">
        <v>33</v>
      </c>
      <c r="C20" s="14">
        <f>C22</f>
        <v>12400</v>
      </c>
      <c r="D20" s="14">
        <f>D22</f>
        <v>12339.6</v>
      </c>
      <c r="E20" s="15">
        <f t="shared" si="0"/>
        <v>99.512903225806454</v>
      </c>
    </row>
    <row r="21" spans="1:5" hidden="1">
      <c r="A21" s="9" t="s">
        <v>34</v>
      </c>
      <c r="B21" s="16" t="s">
        <v>35</v>
      </c>
      <c r="C21" s="17">
        <v>0</v>
      </c>
      <c r="D21" s="17">
        <v>0</v>
      </c>
      <c r="E21" s="15" t="e">
        <f t="shared" si="0"/>
        <v>#DIV/0!</v>
      </c>
    </row>
    <row r="22" spans="1:5">
      <c r="A22" s="9" t="s">
        <v>36</v>
      </c>
      <c r="B22" s="16" t="s">
        <v>37</v>
      </c>
      <c r="C22" s="17">
        <v>12400</v>
      </c>
      <c r="D22" s="17">
        <v>12339.6</v>
      </c>
      <c r="E22" s="15">
        <f t="shared" si="0"/>
        <v>99.512903225806454</v>
      </c>
    </row>
    <row r="23" spans="1:5" ht="18.75" customHeight="1">
      <c r="A23" s="18" t="s">
        <v>38</v>
      </c>
      <c r="B23" s="13" t="s">
        <v>39</v>
      </c>
      <c r="C23" s="14">
        <f>C24+C25+C26</f>
        <v>3298.2000000000003</v>
      </c>
      <c r="D23" s="14">
        <f>D24+D25+D26</f>
        <v>3251.2</v>
      </c>
      <c r="E23" s="15">
        <f t="shared" si="0"/>
        <v>98.574980292280628</v>
      </c>
    </row>
    <row r="24" spans="1:5">
      <c r="A24" s="9" t="s">
        <v>40</v>
      </c>
      <c r="B24" s="16" t="s">
        <v>41</v>
      </c>
      <c r="C24" s="17">
        <v>254.9</v>
      </c>
      <c r="D24" s="17">
        <v>253.2</v>
      </c>
      <c r="E24" s="15">
        <f t="shared" si="0"/>
        <v>99.33307179285994</v>
      </c>
    </row>
    <row r="25" spans="1:5">
      <c r="A25" s="9" t="s">
        <v>42</v>
      </c>
      <c r="B25" s="16" t="s">
        <v>43</v>
      </c>
      <c r="C25" s="17">
        <v>633.5</v>
      </c>
      <c r="D25" s="17">
        <v>633.5</v>
      </c>
      <c r="E25" s="15">
        <f t="shared" si="0"/>
        <v>100</v>
      </c>
    </row>
    <row r="26" spans="1:5">
      <c r="A26" s="9" t="s">
        <v>44</v>
      </c>
      <c r="B26" s="16" t="s">
        <v>45</v>
      </c>
      <c r="C26" s="17">
        <v>2409.8000000000002</v>
      </c>
      <c r="D26" s="17">
        <v>2364.5</v>
      </c>
      <c r="E26" s="15">
        <f t="shared" si="0"/>
        <v>98.120175948211468</v>
      </c>
    </row>
    <row r="27" spans="1:5" hidden="1">
      <c r="A27" s="18" t="s">
        <v>46</v>
      </c>
      <c r="B27" s="13" t="s">
        <v>47</v>
      </c>
      <c r="C27" s="14"/>
      <c r="D27" s="14"/>
      <c r="E27" s="15" t="e">
        <f t="shared" si="0"/>
        <v>#DIV/0!</v>
      </c>
    </row>
    <row r="28" spans="1:5" ht="30" hidden="1">
      <c r="A28" s="9" t="s">
        <v>48</v>
      </c>
      <c r="B28" s="16" t="s">
        <v>49</v>
      </c>
      <c r="C28" s="17"/>
      <c r="D28" s="17"/>
      <c r="E28" s="15" t="e">
        <f t="shared" si="0"/>
        <v>#DIV/0!</v>
      </c>
    </row>
    <row r="29" spans="1:5" hidden="1">
      <c r="A29" s="188" t="s">
        <v>46</v>
      </c>
      <c r="B29" s="13" t="s">
        <v>47</v>
      </c>
      <c r="C29" s="14">
        <f>C30</f>
        <v>0</v>
      </c>
      <c r="D29" s="14">
        <f>D30</f>
        <v>0</v>
      </c>
      <c r="E29" s="15" t="e">
        <f t="shared" si="0"/>
        <v>#DIV/0!</v>
      </c>
    </row>
    <row r="30" spans="1:5" ht="30" hidden="1">
      <c r="A30" s="185" t="s">
        <v>548</v>
      </c>
      <c r="B30" s="16" t="s">
        <v>49</v>
      </c>
      <c r="C30" s="17"/>
      <c r="D30" s="17">
        <v>0</v>
      </c>
      <c r="E30" s="15" t="e">
        <f t="shared" si="0"/>
        <v>#DIV/0!</v>
      </c>
    </row>
    <row r="31" spans="1:5">
      <c r="A31" s="18" t="s">
        <v>50</v>
      </c>
      <c r="B31" s="13" t="s">
        <v>51</v>
      </c>
      <c r="C31" s="14">
        <f>C32</f>
        <v>5205.7</v>
      </c>
      <c r="D31" s="14">
        <f>D32</f>
        <v>4775.3999999999996</v>
      </c>
      <c r="E31" s="15">
        <f t="shared" si="0"/>
        <v>91.734060741110696</v>
      </c>
    </row>
    <row r="32" spans="1:5">
      <c r="A32" s="9" t="s">
        <v>52</v>
      </c>
      <c r="B32" s="16" t="s">
        <v>53</v>
      </c>
      <c r="C32" s="17">
        <v>5205.7</v>
      </c>
      <c r="D32" s="17">
        <v>4775.3999999999996</v>
      </c>
      <c r="E32" s="15">
        <f t="shared" si="0"/>
        <v>91.734060741110696</v>
      </c>
    </row>
    <row r="33" spans="1:5">
      <c r="A33" s="18" t="s">
        <v>54</v>
      </c>
      <c r="B33" s="13" t="s">
        <v>55</v>
      </c>
      <c r="C33" s="14">
        <f>C34</f>
        <v>251.1</v>
      </c>
      <c r="D33" s="14">
        <f>D34</f>
        <v>251.1</v>
      </c>
      <c r="E33" s="15">
        <f t="shared" si="0"/>
        <v>100</v>
      </c>
    </row>
    <row r="34" spans="1:5">
      <c r="A34" s="9" t="s">
        <v>56</v>
      </c>
      <c r="B34" s="16" t="s">
        <v>57</v>
      </c>
      <c r="C34" s="17">
        <v>251.1</v>
      </c>
      <c r="D34" s="17">
        <v>251.1</v>
      </c>
      <c r="E34" s="15">
        <f t="shared" si="0"/>
        <v>100</v>
      </c>
    </row>
    <row r="35" spans="1:5">
      <c r="A35" s="18" t="s">
        <v>58</v>
      </c>
      <c r="B35" s="13" t="s">
        <v>59</v>
      </c>
      <c r="C35" s="14">
        <f>C36</f>
        <v>10</v>
      </c>
      <c r="D35" s="14">
        <f>D36</f>
        <v>10</v>
      </c>
      <c r="E35" s="15">
        <f t="shared" si="0"/>
        <v>100</v>
      </c>
    </row>
    <row r="36" spans="1:5">
      <c r="A36" s="9" t="s">
        <v>60</v>
      </c>
      <c r="B36" s="16" t="s">
        <v>61</v>
      </c>
      <c r="C36" s="17">
        <v>10</v>
      </c>
      <c r="D36" s="17">
        <v>10</v>
      </c>
      <c r="E36" s="15">
        <f t="shared" si="0"/>
        <v>100</v>
      </c>
    </row>
    <row r="72" ht="76.5" customHeight="1"/>
    <row r="80" hidden="1"/>
    <row r="81" hidden="1"/>
    <row r="82" hidden="1"/>
    <row r="83" hidden="1"/>
  </sheetData>
  <sheetProtection selectLockedCells="1" selectUnlockedCells="1"/>
  <mergeCells count="2">
    <mergeCell ref="A3:E3"/>
    <mergeCell ref="A4:E4"/>
  </mergeCells>
  <pageMargins left="0.70866141732283472" right="0.70866141732283472" top="0.74803149606299213" bottom="0.74803149606299213" header="0.51181102362204722" footer="0.51181102362204722"/>
  <pageSetup paperSize="9" scale="85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1:D24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1" sqref="C1:D1"/>
    </sheetView>
  </sheetViews>
  <sheetFormatPr defaultRowHeight="15"/>
  <cols>
    <col min="1" max="1" width="35.140625" customWidth="1"/>
    <col min="2" max="2" width="30.7109375" customWidth="1"/>
    <col min="3" max="3" width="17.5703125" customWidth="1"/>
    <col min="4" max="4" width="12.28515625" customWidth="1"/>
  </cols>
  <sheetData>
    <row r="1" spans="1:4" ht="18.75">
      <c r="C1" s="277" t="s">
        <v>510</v>
      </c>
      <c r="D1" s="277"/>
    </row>
    <row r="6" spans="1:4" ht="15" customHeight="1">
      <c r="A6" s="280" t="s">
        <v>146</v>
      </c>
      <c r="B6" s="280"/>
      <c r="C6" s="280"/>
      <c r="D6" s="280"/>
    </row>
    <row r="7" spans="1:4" ht="17.45" customHeight="1">
      <c r="A7" s="281" t="s">
        <v>227</v>
      </c>
      <c r="B7" s="281"/>
      <c r="C7" s="281"/>
      <c r="D7" s="281"/>
    </row>
    <row r="8" spans="1:4" ht="17.45" customHeight="1">
      <c r="A8" s="282" t="s">
        <v>612</v>
      </c>
      <c r="B8" s="282"/>
      <c r="C8" s="282"/>
      <c r="D8" s="282"/>
    </row>
    <row r="9" spans="1:4" ht="18.75">
      <c r="A9" s="48"/>
      <c r="B9" s="48"/>
      <c r="C9" s="48"/>
      <c r="D9" s="48"/>
    </row>
    <row r="10" spans="1:4" ht="31.5">
      <c r="A10" s="2" t="s">
        <v>147</v>
      </c>
      <c r="B10" s="2" t="s">
        <v>148</v>
      </c>
      <c r="C10" s="2" t="s">
        <v>149</v>
      </c>
      <c r="D10" s="49" t="s">
        <v>150</v>
      </c>
    </row>
    <row r="11" spans="1:4" ht="50.25" customHeight="1">
      <c r="A11" s="3" t="s">
        <v>151</v>
      </c>
      <c r="B11" s="99" t="s">
        <v>152</v>
      </c>
      <c r="C11" s="100">
        <f>C21-C16</f>
        <v>1836.8000000000029</v>
      </c>
      <c r="D11" s="100">
        <f>D21-D16</f>
        <v>-286.29999999999927</v>
      </c>
    </row>
    <row r="12" spans="1:4" ht="36.75" customHeight="1">
      <c r="A12" s="3" t="s">
        <v>153</v>
      </c>
      <c r="B12" s="99" t="s">
        <v>154</v>
      </c>
      <c r="C12" s="100">
        <f>C11</f>
        <v>1836.8000000000029</v>
      </c>
      <c r="D12" s="100">
        <f>D11</f>
        <v>-286.29999999999927</v>
      </c>
    </row>
    <row r="13" spans="1:4" ht="36" customHeight="1">
      <c r="A13" s="3" t="s">
        <v>155</v>
      </c>
      <c r="B13" s="99" t="s">
        <v>156</v>
      </c>
      <c r="C13" s="100">
        <f t="shared" ref="C13:D15" si="0">C14</f>
        <v>27701.1</v>
      </c>
      <c r="D13" s="100">
        <f t="shared" si="0"/>
        <v>29099.599999999999</v>
      </c>
    </row>
    <row r="14" spans="1:4" ht="35.25" customHeight="1">
      <c r="A14" s="3" t="s">
        <v>157</v>
      </c>
      <c r="B14" s="99" t="s">
        <v>158</v>
      </c>
      <c r="C14" s="100">
        <f t="shared" si="0"/>
        <v>27701.1</v>
      </c>
      <c r="D14" s="100">
        <f t="shared" si="0"/>
        <v>29099.599999999999</v>
      </c>
    </row>
    <row r="15" spans="1:4" ht="36" customHeight="1">
      <c r="A15" s="3" t="s">
        <v>159</v>
      </c>
      <c r="B15" s="99" t="s">
        <v>160</v>
      </c>
      <c r="C15" s="100">
        <f t="shared" si="0"/>
        <v>27701.1</v>
      </c>
      <c r="D15" s="100">
        <f t="shared" si="0"/>
        <v>29099.599999999999</v>
      </c>
    </row>
    <row r="16" spans="1:4" ht="31.5" customHeight="1">
      <c r="A16" s="3" t="s">
        <v>161</v>
      </c>
      <c r="B16" s="99" t="s">
        <v>228</v>
      </c>
      <c r="C16" s="100">
        <v>27701.1</v>
      </c>
      <c r="D16" s="100">
        <v>29099.599999999999</v>
      </c>
    </row>
    <row r="17" spans="1:4" ht="36" customHeight="1">
      <c r="A17" s="3" t="s">
        <v>162</v>
      </c>
      <c r="B17" s="99" t="s">
        <v>163</v>
      </c>
      <c r="C17" s="100">
        <f>C18</f>
        <v>29537.9</v>
      </c>
      <c r="D17" s="100">
        <f>D18</f>
        <v>28813.3</v>
      </c>
    </row>
    <row r="18" spans="1:4" ht="18" customHeight="1">
      <c r="A18" s="283" t="s">
        <v>164</v>
      </c>
      <c r="B18" s="284" t="s">
        <v>165</v>
      </c>
      <c r="C18" s="285">
        <f>C20</f>
        <v>29537.9</v>
      </c>
      <c r="D18" s="285">
        <f>D20</f>
        <v>28813.3</v>
      </c>
    </row>
    <row r="19" spans="1:4" ht="16.5" customHeight="1">
      <c r="A19" s="283"/>
      <c r="B19" s="284"/>
      <c r="C19" s="285"/>
      <c r="D19" s="285"/>
    </row>
    <row r="20" spans="1:4" ht="34.9" customHeight="1">
      <c r="A20" s="3" t="s">
        <v>166</v>
      </c>
      <c r="B20" s="99" t="s">
        <v>167</v>
      </c>
      <c r="C20" s="100">
        <f>C21</f>
        <v>29537.9</v>
      </c>
      <c r="D20" s="100">
        <f>D21</f>
        <v>28813.3</v>
      </c>
    </row>
    <row r="21" spans="1:4" ht="47.25">
      <c r="A21" s="3" t="s">
        <v>168</v>
      </c>
      <c r="B21" s="99" t="s">
        <v>229</v>
      </c>
      <c r="C21" s="100">
        <v>29537.9</v>
      </c>
      <c r="D21" s="100">
        <v>28813.3</v>
      </c>
    </row>
    <row r="24" spans="1:4">
      <c r="B24" s="1"/>
    </row>
  </sheetData>
  <sheetProtection selectLockedCells="1" selectUnlockedCells="1"/>
  <mergeCells count="8">
    <mergeCell ref="C1:D1"/>
    <mergeCell ref="A6:D6"/>
    <mergeCell ref="A7:D7"/>
    <mergeCell ref="A8:D8"/>
    <mergeCell ref="A18:A19"/>
    <mergeCell ref="B18:B19"/>
    <mergeCell ref="C18:C19"/>
    <mergeCell ref="D18:D19"/>
  </mergeCells>
  <pageMargins left="0.74791666666666667" right="0.74791666666666667" top="0.98402777777777772" bottom="0.98402777777777772" header="0.51180555555555551" footer="0.51180555555555551"/>
  <pageSetup paperSize="9" scale="8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4"/>
  <sheetViews>
    <sheetView tabSelected="1"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20" sqref="B20"/>
    </sheetView>
  </sheetViews>
  <sheetFormatPr defaultRowHeight="15"/>
  <cols>
    <col min="1" max="1" width="35.140625" customWidth="1"/>
    <col min="2" max="2" width="30.7109375" customWidth="1"/>
    <col min="3" max="3" width="17.5703125" customWidth="1"/>
    <col min="4" max="4" width="12.28515625" customWidth="1"/>
    <col min="7" max="7" width="11.140625" customWidth="1"/>
    <col min="8" max="8" width="12.28515625" customWidth="1"/>
  </cols>
  <sheetData>
    <row r="1" spans="1:8" ht="18.75">
      <c r="G1" s="286" t="s">
        <v>511</v>
      </c>
      <c r="H1" s="286"/>
    </row>
    <row r="6" spans="1:8" ht="15" customHeight="1">
      <c r="A6" s="280" t="s">
        <v>496</v>
      </c>
      <c r="B6" s="280"/>
      <c r="C6" s="280"/>
      <c r="D6" s="280"/>
      <c r="E6" s="280"/>
      <c r="F6" s="280"/>
      <c r="G6" s="280"/>
      <c r="H6" s="280"/>
    </row>
    <row r="7" spans="1:8" ht="17.45" customHeight="1">
      <c r="A7" s="287" t="s">
        <v>613</v>
      </c>
      <c r="B7" s="287"/>
      <c r="C7" s="287"/>
      <c r="D7" s="287"/>
      <c r="E7" s="287"/>
      <c r="F7" s="287"/>
      <c r="G7" s="287"/>
      <c r="H7" s="287"/>
    </row>
    <row r="8" spans="1:8" ht="17.45" customHeight="1">
      <c r="A8" s="287"/>
      <c r="B8" s="287"/>
      <c r="C8" s="287"/>
      <c r="D8" s="287"/>
      <c r="E8" s="287"/>
      <c r="F8" s="287"/>
      <c r="G8" s="287"/>
      <c r="H8" s="287"/>
    </row>
    <row r="9" spans="1:8" ht="15.75">
      <c r="A9" s="288" t="s">
        <v>147</v>
      </c>
      <c r="B9" s="288" t="s">
        <v>148</v>
      </c>
      <c r="C9" s="288"/>
      <c r="D9" s="288"/>
      <c r="E9" s="288"/>
      <c r="F9" s="288"/>
      <c r="G9" s="288" t="s">
        <v>149</v>
      </c>
      <c r="H9" s="289" t="s">
        <v>150</v>
      </c>
    </row>
    <row r="10" spans="1:8" ht="15.75">
      <c r="A10" s="288"/>
      <c r="B10" s="2" t="s">
        <v>497</v>
      </c>
      <c r="C10" s="2" t="s">
        <v>498</v>
      </c>
      <c r="D10" s="2" t="s">
        <v>499</v>
      </c>
      <c r="E10" s="2" t="s">
        <v>500</v>
      </c>
      <c r="F10" s="2" t="s">
        <v>501</v>
      </c>
      <c r="G10" s="288"/>
      <c r="H10" s="289"/>
    </row>
    <row r="11" spans="1:8" ht="50.25" customHeight="1">
      <c r="A11" s="3" t="s">
        <v>151</v>
      </c>
      <c r="B11" s="172" t="s">
        <v>76</v>
      </c>
      <c r="C11" s="172" t="s">
        <v>125</v>
      </c>
      <c r="D11" s="172" t="s">
        <v>502</v>
      </c>
      <c r="E11" s="172" t="s">
        <v>457</v>
      </c>
      <c r="F11" s="172" t="s">
        <v>3</v>
      </c>
      <c r="G11" s="173">
        <f>G17-G13</f>
        <v>1836.8000000000029</v>
      </c>
      <c r="H11" s="173">
        <f>H17-H13</f>
        <v>-286.29999999999927</v>
      </c>
    </row>
    <row r="12" spans="1:8" ht="36.75" customHeight="1">
      <c r="A12" s="3" t="s">
        <v>153</v>
      </c>
      <c r="B12" s="172" t="s">
        <v>76</v>
      </c>
      <c r="C12" s="172" t="s">
        <v>125</v>
      </c>
      <c r="D12" s="172" t="s">
        <v>502</v>
      </c>
      <c r="E12" s="172" t="s">
        <v>457</v>
      </c>
      <c r="F12" s="172" t="s">
        <v>3</v>
      </c>
      <c r="G12" s="173">
        <f>G11</f>
        <v>1836.8000000000029</v>
      </c>
      <c r="H12" s="173">
        <f>H11</f>
        <v>-286.29999999999927</v>
      </c>
    </row>
    <row r="13" spans="1:8" ht="36" customHeight="1">
      <c r="A13" s="3" t="s">
        <v>155</v>
      </c>
      <c r="B13" s="172" t="s">
        <v>76</v>
      </c>
      <c r="C13" s="172" t="s">
        <v>125</v>
      </c>
      <c r="D13" s="172" t="s">
        <v>502</v>
      </c>
      <c r="E13" s="172" t="s">
        <v>457</v>
      </c>
      <c r="F13" s="172" t="s">
        <v>169</v>
      </c>
      <c r="G13" s="100">
        <f t="shared" ref="G13:H15" si="0">G14</f>
        <v>27701.1</v>
      </c>
      <c r="H13" s="173">
        <f t="shared" si="0"/>
        <v>29099.599999999999</v>
      </c>
    </row>
    <row r="14" spans="1:8" ht="35.25" customHeight="1">
      <c r="A14" s="3" t="s">
        <v>157</v>
      </c>
      <c r="B14" s="172" t="s">
        <v>76</v>
      </c>
      <c r="C14" s="172" t="s">
        <v>125</v>
      </c>
      <c r="D14" s="172" t="s">
        <v>503</v>
      </c>
      <c r="E14" s="172" t="s">
        <v>457</v>
      </c>
      <c r="F14" s="172" t="s">
        <v>169</v>
      </c>
      <c r="G14" s="100">
        <f t="shared" si="0"/>
        <v>27701.1</v>
      </c>
      <c r="H14" s="173">
        <f t="shared" si="0"/>
        <v>29099.599999999999</v>
      </c>
    </row>
    <row r="15" spans="1:8" ht="36" customHeight="1">
      <c r="A15" s="3" t="s">
        <v>159</v>
      </c>
      <c r="B15" s="172" t="s">
        <v>76</v>
      </c>
      <c r="C15" s="172" t="s">
        <v>125</v>
      </c>
      <c r="D15" s="172" t="s">
        <v>504</v>
      </c>
      <c r="E15" s="172" t="s">
        <v>457</v>
      </c>
      <c r="F15" s="172" t="s">
        <v>505</v>
      </c>
      <c r="G15" s="100">
        <f t="shared" si="0"/>
        <v>27701.1</v>
      </c>
      <c r="H15" s="173">
        <f t="shared" si="0"/>
        <v>29099.599999999999</v>
      </c>
    </row>
    <row r="16" spans="1:8" ht="31.5" customHeight="1">
      <c r="A16" s="3" t="s">
        <v>161</v>
      </c>
      <c r="B16" s="172" t="s">
        <v>76</v>
      </c>
      <c r="C16" s="172" t="s">
        <v>125</v>
      </c>
      <c r="D16" s="172" t="s">
        <v>506</v>
      </c>
      <c r="E16" s="172" t="s">
        <v>457</v>
      </c>
      <c r="F16" s="172" t="s">
        <v>505</v>
      </c>
      <c r="G16" s="100">
        <v>27701.1</v>
      </c>
      <c r="H16" s="173">
        <v>29099.599999999999</v>
      </c>
    </row>
    <row r="17" spans="1:8" ht="36" customHeight="1">
      <c r="A17" s="3" t="s">
        <v>162</v>
      </c>
      <c r="B17" s="172" t="s">
        <v>76</v>
      </c>
      <c r="C17" s="172" t="s">
        <v>125</v>
      </c>
      <c r="D17" s="172" t="s">
        <v>502</v>
      </c>
      <c r="E17" s="172" t="s">
        <v>457</v>
      </c>
      <c r="F17" s="172" t="s">
        <v>507</v>
      </c>
      <c r="G17" s="100">
        <f>G18</f>
        <v>29537.9</v>
      </c>
      <c r="H17" s="173">
        <f>H18</f>
        <v>28813.3</v>
      </c>
    </row>
    <row r="18" spans="1:8" ht="18" customHeight="1">
      <c r="A18" s="283" t="s">
        <v>164</v>
      </c>
      <c r="B18" s="291" t="s">
        <v>76</v>
      </c>
      <c r="C18" s="291" t="s">
        <v>125</v>
      </c>
      <c r="D18" s="291" t="s">
        <v>508</v>
      </c>
      <c r="E18" s="291" t="s">
        <v>457</v>
      </c>
      <c r="F18" s="291" t="s">
        <v>507</v>
      </c>
      <c r="G18" s="290">
        <f>G20</f>
        <v>29537.9</v>
      </c>
      <c r="H18" s="290">
        <f>H20</f>
        <v>28813.3</v>
      </c>
    </row>
    <row r="19" spans="1:8" ht="16.5" customHeight="1">
      <c r="A19" s="283"/>
      <c r="B19" s="291"/>
      <c r="C19" s="291"/>
      <c r="D19" s="291"/>
      <c r="E19" s="291"/>
      <c r="F19" s="291"/>
      <c r="G19" s="290"/>
      <c r="H19" s="290"/>
    </row>
    <row r="20" spans="1:8" ht="34.9" customHeight="1">
      <c r="A20" s="3" t="s">
        <v>166</v>
      </c>
      <c r="B20" s="172" t="s">
        <v>76</v>
      </c>
      <c r="C20" s="172" t="s">
        <v>125</v>
      </c>
      <c r="D20" s="172" t="s">
        <v>504</v>
      </c>
      <c r="E20" s="172" t="s">
        <v>457</v>
      </c>
      <c r="F20" s="172" t="s">
        <v>509</v>
      </c>
      <c r="G20" s="100">
        <f>G21</f>
        <v>29537.9</v>
      </c>
      <c r="H20" s="173">
        <f>H21</f>
        <v>28813.3</v>
      </c>
    </row>
    <row r="21" spans="1:8" ht="47.25">
      <c r="A21" s="3" t="s">
        <v>168</v>
      </c>
      <c r="B21" s="172" t="s">
        <v>76</v>
      </c>
      <c r="C21" s="172" t="s">
        <v>125</v>
      </c>
      <c r="D21" s="172" t="s">
        <v>506</v>
      </c>
      <c r="E21" s="172" t="s">
        <v>457</v>
      </c>
      <c r="F21" s="172" t="s">
        <v>509</v>
      </c>
      <c r="G21" s="100">
        <v>29537.9</v>
      </c>
      <c r="H21" s="173">
        <v>28813.3</v>
      </c>
    </row>
    <row r="24" spans="1:8">
      <c r="B24" s="1"/>
    </row>
  </sheetData>
  <sheetProtection selectLockedCells="1" selectUnlockedCells="1"/>
  <mergeCells count="15">
    <mergeCell ref="G18:G19"/>
    <mergeCell ref="H18:H19"/>
    <mergeCell ref="A18:A19"/>
    <mergeCell ref="B18:B19"/>
    <mergeCell ref="C18:C19"/>
    <mergeCell ref="D18:D19"/>
    <mergeCell ref="E18:E19"/>
    <mergeCell ref="F18:F19"/>
    <mergeCell ref="G1:H1"/>
    <mergeCell ref="A6:H6"/>
    <mergeCell ref="A7:H8"/>
    <mergeCell ref="A9:A10"/>
    <mergeCell ref="B9:F9"/>
    <mergeCell ref="G9:G10"/>
    <mergeCell ref="H9:H10"/>
  </mergeCells>
  <pageMargins left="0.74791666666666667" right="0.74791666666666667" top="0.98402777777777772" bottom="0.98402777777777772" header="0.51180555555555551" footer="0.51180555555555551"/>
  <pageSetup paperSize="9" scale="6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 1</vt:lpstr>
      <vt:lpstr>прил 2)</vt:lpstr>
      <vt:lpstr>прил3</vt:lpstr>
      <vt:lpstr>прил4</vt:lpstr>
      <vt:lpstr>прил 5</vt:lpstr>
      <vt:lpstr>прил6</vt:lpstr>
      <vt:lpstr>прил7</vt:lpstr>
      <vt:lpstr>'прил 1'!Заголовки_для_печати</vt:lpstr>
      <vt:lpstr>'прил 2)'!Заголовки_для_печати</vt:lpstr>
      <vt:lpstr>прил3!Заголовки_для_печати</vt:lpstr>
      <vt:lpstr>прил4!Заголовки_для_печати</vt:lpstr>
      <vt:lpstr>'прил 2)'!Область_печати</vt:lpstr>
      <vt:lpstr>прил4!Область_печати</vt:lpstr>
      <vt:lpstr>прил7!Область_печати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2023-03-31T10:29:59Z</cp:lastPrinted>
  <dcterms:created xsi:type="dcterms:W3CDTF">2019-12-10T09:20:13Z</dcterms:created>
  <dcterms:modified xsi:type="dcterms:W3CDTF">2023-04-18T06:37:50Z</dcterms:modified>
</cp:coreProperties>
</file>