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123\!!!АРХИВ ДУМ!!!\РЕШЕНИЯ 2024\Дума 25.04.2024\дума апрель 2024 исполнение бюджета за 2023г\"/>
    </mc:Choice>
  </mc:AlternateContent>
  <bookViews>
    <workbookView xWindow="0" yWindow="0" windowWidth="16380" windowHeight="8190" activeTab="5"/>
  </bookViews>
  <sheets>
    <sheet name="прил 1" sheetId="9" r:id="rId1"/>
    <sheet name="прил 2)" sheetId="10" r:id="rId2"/>
    <sheet name="3" sheetId="3" r:id="rId3"/>
    <sheet name="4" sheetId="7" r:id="rId4"/>
    <sheet name="прил5" sheetId="4" r:id="rId5"/>
    <sheet name="6" sheetId="5" r:id="rId6"/>
  </sheets>
  <definedNames>
    <definedName name="_xlnm.Print_Titles" localSheetId="3">'4'!$6:$6</definedName>
    <definedName name="_xlnm.Print_Titles" localSheetId="0">'прил 1'!$6:$8</definedName>
    <definedName name="_xlnm.Print_Titles" localSheetId="1">'прил 2)'!$6:$8</definedName>
    <definedName name="_xlnm.Print_Titles" localSheetId="4">прил5!$5:$5</definedName>
    <definedName name="_xlnm.Print_Area" localSheetId="1">'прил 2)'!$A$1:$L$124</definedName>
  </definedNames>
  <calcPr calcId="152511"/>
</workbook>
</file>

<file path=xl/calcChain.xml><?xml version="1.0" encoding="utf-8"?>
<calcChain xmlns="http://schemas.openxmlformats.org/spreadsheetml/2006/main">
  <c r="I26" i="4" l="1"/>
  <c r="I29" i="4"/>
  <c r="I30" i="4"/>
  <c r="I31" i="4"/>
  <c r="I32" i="4"/>
  <c r="I33" i="4"/>
  <c r="I34" i="4"/>
  <c r="I35" i="4"/>
  <c r="I38" i="4"/>
  <c r="I39" i="4"/>
  <c r="I40" i="4"/>
  <c r="I42" i="4"/>
  <c r="I44" i="4"/>
  <c r="I46" i="4"/>
  <c r="I50" i="4"/>
  <c r="I52" i="4"/>
  <c r="I157" i="4"/>
  <c r="H156" i="4"/>
  <c r="G156" i="4"/>
  <c r="G151" i="4" s="1"/>
  <c r="H51" i="4"/>
  <c r="I51" i="4" s="1"/>
  <c r="G51" i="4"/>
  <c r="I17" i="4"/>
  <c r="H16" i="4"/>
  <c r="I16" i="4" s="1"/>
  <c r="G16" i="4"/>
  <c r="I14" i="4"/>
  <c r="H13" i="4"/>
  <c r="I13" i="4" s="1"/>
  <c r="G13" i="4"/>
  <c r="F168" i="7"/>
  <c r="F140" i="7"/>
  <c r="E11" i="7"/>
  <c r="D11" i="7"/>
  <c r="F15" i="7"/>
  <c r="E14" i="7"/>
  <c r="F12" i="7"/>
  <c r="E167" i="7"/>
  <c r="F167" i="7" s="1"/>
  <c r="D167" i="7"/>
  <c r="D14" i="7"/>
  <c r="I114" i="10"/>
  <c r="H99" i="10"/>
  <c r="G99" i="10"/>
  <c r="I106" i="10"/>
  <c r="I97" i="10"/>
  <c r="I98" i="10"/>
  <c r="H86" i="10"/>
  <c r="I90" i="10"/>
  <c r="I88" i="10"/>
  <c r="I89" i="10"/>
  <c r="F71" i="9"/>
  <c r="F34" i="9"/>
  <c r="F32" i="9"/>
  <c r="F103" i="9"/>
  <c r="F104" i="9"/>
  <c r="F105" i="9"/>
  <c r="F106" i="9"/>
  <c r="F107" i="9"/>
  <c r="F97" i="9"/>
  <c r="F98" i="9"/>
  <c r="F99" i="9"/>
  <c r="E23" i="9"/>
  <c r="E94" i="9"/>
  <c r="H236" i="4"/>
  <c r="H234" i="4"/>
  <c r="I164" i="4"/>
  <c r="H85" i="4"/>
  <c r="I226" i="4"/>
  <c r="I228" i="4"/>
  <c r="I229" i="4"/>
  <c r="I231" i="4"/>
  <c r="I232" i="4"/>
  <c r="I233" i="4"/>
  <c r="I234" i="4"/>
  <c r="I235" i="4"/>
  <c r="I237" i="4"/>
  <c r="G236" i="4"/>
  <c r="I236" i="4" s="1"/>
  <c r="G234" i="4"/>
  <c r="I169" i="4"/>
  <c r="H168" i="4"/>
  <c r="G168" i="4"/>
  <c r="H162" i="4"/>
  <c r="G162" i="4"/>
  <c r="I109" i="4"/>
  <c r="H108" i="4"/>
  <c r="H107" i="4" s="1"/>
  <c r="G108" i="4"/>
  <c r="G107" i="4" s="1"/>
  <c r="I80" i="4"/>
  <c r="I82" i="4"/>
  <c r="I84" i="4"/>
  <c r="I86" i="4"/>
  <c r="G85" i="4"/>
  <c r="E165" i="7"/>
  <c r="E163" i="7"/>
  <c r="E144" i="7"/>
  <c r="E141" i="7"/>
  <c r="E138" i="7"/>
  <c r="E134" i="7"/>
  <c r="E131" i="7"/>
  <c r="E87" i="7"/>
  <c r="E81" i="7"/>
  <c r="E79" i="7"/>
  <c r="E68" i="7"/>
  <c r="E67" i="7" s="1"/>
  <c r="E66" i="7" s="1"/>
  <c r="E38" i="7"/>
  <c r="E21" i="7"/>
  <c r="E18" i="7"/>
  <c r="E16" i="7"/>
  <c r="E196" i="7"/>
  <c r="E194" i="7"/>
  <c r="F195" i="7"/>
  <c r="F197" i="7"/>
  <c r="F187" i="7"/>
  <c r="F189" i="7"/>
  <c r="F190" i="7"/>
  <c r="F191" i="7"/>
  <c r="F192" i="7"/>
  <c r="F193" i="7"/>
  <c r="E181" i="7"/>
  <c r="F145" i="7"/>
  <c r="F90" i="7"/>
  <c r="F93" i="7"/>
  <c r="E92" i="7"/>
  <c r="E91" i="7" s="1"/>
  <c r="D196" i="7"/>
  <c r="D194" i="7"/>
  <c r="D144" i="7"/>
  <c r="D138" i="7"/>
  <c r="D99" i="7"/>
  <c r="D97" i="7"/>
  <c r="D95" i="7"/>
  <c r="D94" i="7" s="1"/>
  <c r="D92" i="7"/>
  <c r="F92" i="7" s="1"/>
  <c r="D91" i="7"/>
  <c r="D117" i="9"/>
  <c r="D116" i="9" s="1"/>
  <c r="D181" i="7"/>
  <c r="E22" i="9"/>
  <c r="E159" i="7"/>
  <c r="E161" i="7"/>
  <c r="F147" i="7"/>
  <c r="F150" i="7"/>
  <c r="F151" i="7"/>
  <c r="F154" i="7"/>
  <c r="F156" i="7"/>
  <c r="F158" i="7"/>
  <c r="F160" i="7"/>
  <c r="F162" i="7"/>
  <c r="F164" i="7"/>
  <c r="F166" i="7"/>
  <c r="D165" i="7"/>
  <c r="D163" i="7"/>
  <c r="D161" i="7"/>
  <c r="D159" i="7"/>
  <c r="E125" i="7"/>
  <c r="E127" i="7"/>
  <c r="F107" i="7"/>
  <c r="F109" i="7"/>
  <c r="F111" i="7"/>
  <c r="F113" i="7"/>
  <c r="F114" i="7"/>
  <c r="F115" i="7"/>
  <c r="F117" i="7"/>
  <c r="F119" i="7"/>
  <c r="F120" i="7"/>
  <c r="F122" i="7"/>
  <c r="F124" i="7"/>
  <c r="F126" i="7"/>
  <c r="F128" i="7"/>
  <c r="D127" i="7"/>
  <c r="D125" i="7"/>
  <c r="F125" i="7" s="1"/>
  <c r="F84" i="7"/>
  <c r="F86" i="7"/>
  <c r="E85" i="7"/>
  <c r="E83" i="7"/>
  <c r="D85" i="7"/>
  <c r="D83" i="7"/>
  <c r="F42" i="7"/>
  <c r="E41" i="7"/>
  <c r="F41" i="7" s="1"/>
  <c r="D41" i="7"/>
  <c r="F22" i="7"/>
  <c r="D21" i="7"/>
  <c r="H21" i="4"/>
  <c r="H20" i="4" s="1"/>
  <c r="G21" i="4"/>
  <c r="G20" i="4" s="1"/>
  <c r="H206" i="4"/>
  <c r="H204" i="4"/>
  <c r="H202" i="4"/>
  <c r="H200" i="4"/>
  <c r="H140" i="4"/>
  <c r="H138" i="4"/>
  <c r="H105" i="4"/>
  <c r="H103" i="4"/>
  <c r="H59" i="4"/>
  <c r="H24" i="4"/>
  <c r="I205" i="4"/>
  <c r="I207" i="4"/>
  <c r="G206" i="4"/>
  <c r="G204" i="4"/>
  <c r="I171" i="4"/>
  <c r="I172" i="4"/>
  <c r="I174" i="4"/>
  <c r="I176" i="4"/>
  <c r="I178" i="4"/>
  <c r="I179" i="4"/>
  <c r="I180" i="4"/>
  <c r="I181" i="4"/>
  <c r="I185" i="4"/>
  <c r="I186" i="4"/>
  <c r="I187" i="4"/>
  <c r="I188" i="4"/>
  <c r="I189" i="4"/>
  <c r="I190" i="4"/>
  <c r="I191" i="4"/>
  <c r="I192" i="4"/>
  <c r="I193" i="4"/>
  <c r="I194" i="4"/>
  <c r="I198" i="4"/>
  <c r="I201" i="4"/>
  <c r="I203" i="4"/>
  <c r="G202" i="4"/>
  <c r="G200" i="4"/>
  <c r="I200" i="4" s="1"/>
  <c r="I123" i="4"/>
  <c r="I125" i="4"/>
  <c r="I127" i="4"/>
  <c r="I129" i="4"/>
  <c r="I131" i="4"/>
  <c r="I135" i="4"/>
  <c r="I136" i="4"/>
  <c r="I137" i="4"/>
  <c r="I139" i="4"/>
  <c r="I141" i="4"/>
  <c r="G140" i="4"/>
  <c r="G138" i="4"/>
  <c r="I104" i="4"/>
  <c r="I106" i="4"/>
  <c r="G105" i="4"/>
  <c r="G103" i="4"/>
  <c r="I60" i="4"/>
  <c r="G59" i="4"/>
  <c r="I25" i="4"/>
  <c r="G24" i="4"/>
  <c r="E88" i="7"/>
  <c r="D198" i="7"/>
  <c r="E105" i="7"/>
  <c r="E123" i="7"/>
  <c r="F123" i="7" s="1"/>
  <c r="E121" i="7"/>
  <c r="E118" i="7"/>
  <c r="E116" i="7"/>
  <c r="D123" i="7"/>
  <c r="D121" i="7"/>
  <c r="D118" i="7"/>
  <c r="D116" i="7"/>
  <c r="D105" i="7"/>
  <c r="D102" i="7" s="1"/>
  <c r="F27" i="7"/>
  <c r="F28" i="7"/>
  <c r="F29" i="7"/>
  <c r="F33" i="7"/>
  <c r="F37" i="7"/>
  <c r="E36" i="7"/>
  <c r="E35" i="7" s="1"/>
  <c r="E34" i="7" s="1"/>
  <c r="D36" i="7"/>
  <c r="D35" i="7" s="1"/>
  <c r="D34" i="7" s="1"/>
  <c r="D8" i="3"/>
  <c r="C8" i="3"/>
  <c r="E13" i="3"/>
  <c r="I238" i="4"/>
  <c r="I239" i="4"/>
  <c r="I240" i="4"/>
  <c r="I241" i="4"/>
  <c r="I242" i="4"/>
  <c r="I243" i="4"/>
  <c r="I244" i="4"/>
  <c r="I245" i="4"/>
  <c r="I246" i="4"/>
  <c r="I247" i="4"/>
  <c r="I221" i="4"/>
  <c r="I222" i="4"/>
  <c r="I223" i="4"/>
  <c r="I225" i="4"/>
  <c r="I146" i="4"/>
  <c r="I147" i="4"/>
  <c r="I150" i="4"/>
  <c r="H119" i="4"/>
  <c r="H118" i="4" s="1"/>
  <c r="G119" i="4"/>
  <c r="G118" i="4" s="1"/>
  <c r="H217" i="4"/>
  <c r="H216" i="4" s="1"/>
  <c r="H165" i="4"/>
  <c r="H56" i="4"/>
  <c r="H55" i="4" s="1"/>
  <c r="H49" i="4"/>
  <c r="H48" i="4" s="1"/>
  <c r="H47" i="4" s="1"/>
  <c r="H45" i="4"/>
  <c r="H44" i="4"/>
  <c r="H43" i="4" s="1"/>
  <c r="H42" i="4" s="1"/>
  <c r="H41" i="4" s="1"/>
  <c r="I41" i="4" s="1"/>
  <c r="H12" i="4"/>
  <c r="H11" i="4" s="1"/>
  <c r="H224" i="4"/>
  <c r="G227" i="4"/>
  <c r="G224" i="4"/>
  <c r="G45" i="4"/>
  <c r="G44" i="4"/>
  <c r="G43" i="4" s="1"/>
  <c r="G42" i="4" s="1"/>
  <c r="G41" i="4" s="1"/>
  <c r="I71" i="10"/>
  <c r="I72" i="10"/>
  <c r="I105" i="10"/>
  <c r="F79" i="9"/>
  <c r="F80" i="9"/>
  <c r="F81" i="9"/>
  <c r="F83" i="9"/>
  <c r="F85" i="9"/>
  <c r="F86" i="9"/>
  <c r="F89" i="9"/>
  <c r="F76" i="9"/>
  <c r="F77" i="9"/>
  <c r="C72" i="9"/>
  <c r="C74" i="9"/>
  <c r="C75" i="9"/>
  <c r="D75" i="9"/>
  <c r="D74" i="9" s="1"/>
  <c r="D70" i="9" s="1"/>
  <c r="E75" i="9"/>
  <c r="E74" i="9" s="1"/>
  <c r="E70" i="9" s="1"/>
  <c r="C82" i="9"/>
  <c r="C78" i="9" s="1"/>
  <c r="D202" i="7"/>
  <c r="D153" i="7"/>
  <c r="D152" i="7" s="1"/>
  <c r="H153" i="4"/>
  <c r="H152" i="4" s="1"/>
  <c r="H151" i="4" s="1"/>
  <c r="H149" i="4"/>
  <c r="H259" i="4"/>
  <c r="H258" i="4" s="1"/>
  <c r="H257" i="4" s="1"/>
  <c r="G259" i="4"/>
  <c r="G258" i="4" s="1"/>
  <c r="G79" i="10"/>
  <c r="G77" i="10"/>
  <c r="H79" i="10"/>
  <c r="H77" i="10" s="1"/>
  <c r="F79" i="10"/>
  <c r="F77" i="10" s="1"/>
  <c r="E117" i="9"/>
  <c r="E116" i="9" s="1"/>
  <c r="E111" i="9"/>
  <c r="E110" i="9" s="1"/>
  <c r="E108" i="9"/>
  <c r="E66" i="9"/>
  <c r="E63" i="9"/>
  <c r="E59" i="9"/>
  <c r="E58" i="9" s="1"/>
  <c r="D63" i="9"/>
  <c r="D62" i="9" s="1"/>
  <c r="D66" i="9"/>
  <c r="F66" i="9" s="1"/>
  <c r="E52" i="9"/>
  <c r="E50" i="9"/>
  <c r="E44" i="9"/>
  <c r="E40" i="9"/>
  <c r="E36" i="9"/>
  <c r="E15" i="9"/>
  <c r="E14" i="9" s="1"/>
  <c r="D82" i="9"/>
  <c r="D78" i="9" s="1"/>
  <c r="F23" i="7"/>
  <c r="E202" i="7"/>
  <c r="E198" i="7"/>
  <c r="E189" i="7"/>
  <c r="E188" i="7" s="1"/>
  <c r="F188" i="7" s="1"/>
  <c r="E186" i="7"/>
  <c r="E157" i="7"/>
  <c r="E155" i="7"/>
  <c r="F155" i="7" s="1"/>
  <c r="E153" i="7"/>
  <c r="E152" i="7" s="1"/>
  <c r="E149" i="7"/>
  <c r="E148" i="7" s="1"/>
  <c r="E112" i="7"/>
  <c r="E110" i="7"/>
  <c r="E108" i="7"/>
  <c r="E71" i="7"/>
  <c r="D68" i="7"/>
  <c r="D67" i="7" s="1"/>
  <c r="E56" i="7"/>
  <c r="E55" i="7" s="1"/>
  <c r="E53" i="7"/>
  <c r="E52" i="7" s="1"/>
  <c r="D71" i="7"/>
  <c r="D189" i="7"/>
  <c r="D188" i="7" s="1"/>
  <c r="D186" i="7"/>
  <c r="D185" i="7" s="1"/>
  <c r="D178" i="7"/>
  <c r="D177" i="7" s="1"/>
  <c r="D175" i="7"/>
  <c r="F175" i="7" s="1"/>
  <c r="D172" i="7"/>
  <c r="D157" i="7"/>
  <c r="D155" i="7"/>
  <c r="D149" i="7"/>
  <c r="D148" i="7" s="1"/>
  <c r="D141" i="7"/>
  <c r="D134" i="7"/>
  <c r="F134" i="7" s="1"/>
  <c r="D131" i="7"/>
  <c r="D112" i="7"/>
  <c r="D110" i="7"/>
  <c r="D108" i="7"/>
  <c r="F108" i="7" s="1"/>
  <c r="D88" i="7"/>
  <c r="D87" i="7" s="1"/>
  <c r="D81" i="7"/>
  <c r="F81" i="7" s="1"/>
  <c r="D79" i="7"/>
  <c r="D58" i="7"/>
  <c r="F58" i="7" s="1"/>
  <c r="D56" i="7"/>
  <c r="D55" i="7" s="1"/>
  <c r="D53" i="7"/>
  <c r="D52" i="7" s="1"/>
  <c r="D50" i="7"/>
  <c r="D49" i="7" s="1"/>
  <c r="D48" i="7" s="1"/>
  <c r="D38" i="7"/>
  <c r="D32" i="7"/>
  <c r="F32" i="7" s="1"/>
  <c r="D26" i="7"/>
  <c r="F26" i="7" s="1"/>
  <c r="D18" i="7"/>
  <c r="D16" i="7"/>
  <c r="E27" i="3"/>
  <c r="E28" i="3"/>
  <c r="E30" i="3"/>
  <c r="D29" i="3"/>
  <c r="E29" i="3" s="1"/>
  <c r="C29" i="3"/>
  <c r="E11" i="3"/>
  <c r="E12" i="3"/>
  <c r="E14" i="3"/>
  <c r="G232" i="4"/>
  <c r="G230" i="4"/>
  <c r="I230" i="4" s="1"/>
  <c r="H197" i="4"/>
  <c r="G197" i="4"/>
  <c r="G196" i="4" s="1"/>
  <c r="H177" i="4"/>
  <c r="G177" i="4"/>
  <c r="I177" i="4" s="1"/>
  <c r="H173" i="4"/>
  <c r="G173" i="4"/>
  <c r="I173" i="4" s="1"/>
  <c r="G149" i="4"/>
  <c r="H124" i="4"/>
  <c r="I124" i="4" s="1"/>
  <c r="G124" i="4"/>
  <c r="H122" i="4"/>
  <c r="G122" i="4"/>
  <c r="G121" i="4"/>
  <c r="G79" i="4"/>
  <c r="I79" i="4" s="1"/>
  <c r="H96" i="10"/>
  <c r="F99" i="10"/>
  <c r="G112" i="10"/>
  <c r="G111" i="10" s="1"/>
  <c r="H112" i="10"/>
  <c r="H111" i="10" s="1"/>
  <c r="F112" i="10"/>
  <c r="F111" i="10" s="1"/>
  <c r="F109" i="10"/>
  <c r="F108" i="10" s="1"/>
  <c r="I107" i="10"/>
  <c r="I101" i="10"/>
  <c r="I103" i="10"/>
  <c r="I104" i="10"/>
  <c r="I76" i="10"/>
  <c r="H15" i="10"/>
  <c r="H14" i="10" s="1"/>
  <c r="G15" i="10"/>
  <c r="F15" i="10"/>
  <c r="F14" i="10" s="1"/>
  <c r="G74" i="10"/>
  <c r="G73" i="10" s="1"/>
  <c r="G69" i="10" s="1"/>
  <c r="F74" i="10"/>
  <c r="F73" i="10" s="1"/>
  <c r="F69" i="10" s="1"/>
  <c r="E101" i="9"/>
  <c r="E100" i="9" s="1"/>
  <c r="E97" i="9"/>
  <c r="F119" i="9"/>
  <c r="D101" i="9"/>
  <c r="C117" i="9"/>
  <c r="C116" i="9" s="1"/>
  <c r="C111" i="9"/>
  <c r="C110" i="9" s="1"/>
  <c r="C101" i="9"/>
  <c r="C100" i="9" s="1"/>
  <c r="C66" i="9"/>
  <c r="C65" i="9" s="1"/>
  <c r="C63" i="9"/>
  <c r="C62" i="9" s="1"/>
  <c r="C59" i="9"/>
  <c r="C58" i="9" s="1"/>
  <c r="C52" i="9"/>
  <c r="I120" i="10"/>
  <c r="I119" i="10"/>
  <c r="H118" i="10"/>
  <c r="I118" i="10"/>
  <c r="G118" i="10"/>
  <c r="I113" i="10"/>
  <c r="I110" i="10"/>
  <c r="H109" i="10"/>
  <c r="H108" i="10" s="1"/>
  <c r="G109" i="10"/>
  <c r="G108" i="10" s="1"/>
  <c r="H102" i="10"/>
  <c r="G102" i="10"/>
  <c r="F102" i="10"/>
  <c r="H100" i="10"/>
  <c r="G100" i="10"/>
  <c r="F100" i="10"/>
  <c r="G96" i="10"/>
  <c r="F96" i="10"/>
  <c r="I95" i="10"/>
  <c r="H94" i="10"/>
  <c r="G94" i="10"/>
  <c r="G93" i="10" s="1"/>
  <c r="F94" i="10"/>
  <c r="I87" i="10"/>
  <c r="G86" i="10"/>
  <c r="I86" i="10" s="1"/>
  <c r="F86" i="10"/>
  <c r="I85" i="10"/>
  <c r="I84" i="10"/>
  <c r="G83" i="10"/>
  <c r="I83" i="10"/>
  <c r="I82" i="10"/>
  <c r="I81" i="10"/>
  <c r="I80" i="10"/>
  <c r="I75" i="10"/>
  <c r="H74" i="10"/>
  <c r="H73" i="10" s="1"/>
  <c r="H69" i="10" s="1"/>
  <c r="H70" i="10"/>
  <c r="I70" i="10" s="1"/>
  <c r="G70" i="10"/>
  <c r="I68" i="10"/>
  <c r="H67" i="10"/>
  <c r="I67" i="10"/>
  <c r="G67" i="10"/>
  <c r="I66" i="10"/>
  <c r="H65" i="10"/>
  <c r="I65" i="10"/>
  <c r="G65" i="10"/>
  <c r="I63" i="10"/>
  <c r="H62" i="10"/>
  <c r="G62" i="10"/>
  <c r="I62" i="10" s="1"/>
  <c r="F60" i="10"/>
  <c r="I59" i="10"/>
  <c r="H58" i="10"/>
  <c r="G58" i="10"/>
  <c r="I56" i="10"/>
  <c r="I55" i="10"/>
  <c r="G54" i="10"/>
  <c r="I54" i="10"/>
  <c r="I52" i="10"/>
  <c r="H51" i="10"/>
  <c r="G51" i="10"/>
  <c r="F51" i="10"/>
  <c r="I50" i="10"/>
  <c r="H49" i="10"/>
  <c r="I49" i="10" s="1"/>
  <c r="G49" i="10"/>
  <c r="G48" i="10" s="1"/>
  <c r="F49" i="10"/>
  <c r="I44" i="10"/>
  <c r="H43" i="10"/>
  <c r="G43" i="10"/>
  <c r="F43" i="10"/>
  <c r="I40" i="10"/>
  <c r="H39" i="10"/>
  <c r="H38" i="10" s="1"/>
  <c r="H34" i="10" s="1"/>
  <c r="G39" i="10"/>
  <c r="F39" i="10"/>
  <c r="I36" i="10"/>
  <c r="I33" i="10"/>
  <c r="I31" i="10"/>
  <c r="I30" i="10"/>
  <c r="I28" i="10"/>
  <c r="I27" i="10"/>
  <c r="I24" i="10"/>
  <c r="I23" i="10"/>
  <c r="G22" i="10"/>
  <c r="F22" i="10"/>
  <c r="H22" i="10"/>
  <c r="I19" i="10"/>
  <c r="I18" i="10"/>
  <c r="I17" i="10"/>
  <c r="I16" i="10"/>
  <c r="I15" i="4"/>
  <c r="I22" i="4"/>
  <c r="I23" i="4"/>
  <c r="I57" i="4"/>
  <c r="I58" i="4"/>
  <c r="I61" i="4"/>
  <c r="I65" i="4"/>
  <c r="I66" i="4"/>
  <c r="I67" i="4"/>
  <c r="I68" i="4"/>
  <c r="I71" i="4"/>
  <c r="I73" i="4"/>
  <c r="I77" i="4"/>
  <c r="I78" i="4"/>
  <c r="I88" i="4"/>
  <c r="I89" i="4"/>
  <c r="I90" i="4"/>
  <c r="I91" i="4"/>
  <c r="I92" i="4"/>
  <c r="I97" i="4"/>
  <c r="I102" i="4"/>
  <c r="I111" i="4"/>
  <c r="I112" i="4"/>
  <c r="I113" i="4"/>
  <c r="I114" i="4"/>
  <c r="I115" i="4"/>
  <c r="I120" i="4"/>
  <c r="I154" i="4"/>
  <c r="I155" i="4"/>
  <c r="I163" i="4"/>
  <c r="I166" i="4"/>
  <c r="I167" i="4"/>
  <c r="I170" i="4"/>
  <c r="I212" i="4"/>
  <c r="I214" i="4"/>
  <c r="I215" i="4"/>
  <c r="I218" i="4"/>
  <c r="I219" i="4"/>
  <c r="I220" i="4"/>
  <c r="I254" i="4"/>
  <c r="I260" i="4"/>
  <c r="H227" i="4"/>
  <c r="H213" i="4"/>
  <c r="I213" i="4" s="1"/>
  <c r="H211" i="4"/>
  <c r="H184" i="4"/>
  <c r="H181" i="4"/>
  <c r="H175" i="4"/>
  <c r="H171" i="4"/>
  <c r="H145" i="4"/>
  <c r="H144" i="4" s="1"/>
  <c r="H143" i="4" s="1"/>
  <c r="H135" i="4"/>
  <c r="H134" i="4" s="1"/>
  <c r="I134" i="4" s="1"/>
  <c r="H130" i="4"/>
  <c r="H126" i="4"/>
  <c r="H101" i="4"/>
  <c r="H100" i="4" s="1"/>
  <c r="H96" i="4"/>
  <c r="H95" i="4"/>
  <c r="H94" i="4" s="1"/>
  <c r="H83" i="4"/>
  <c r="H82" i="4" s="1"/>
  <c r="H81" i="4" s="1"/>
  <c r="I81" i="4" s="1"/>
  <c r="H76" i="4"/>
  <c r="H75" i="4" s="1"/>
  <c r="H70" i="4"/>
  <c r="H69" i="4" s="1"/>
  <c r="H62" i="4" s="1"/>
  <c r="H253" i="4"/>
  <c r="H252" i="4" s="1"/>
  <c r="G70" i="4"/>
  <c r="G28" i="4"/>
  <c r="G38" i="4"/>
  <c r="G49" i="4"/>
  <c r="G253" i="4"/>
  <c r="G252" i="4" s="1"/>
  <c r="G251" i="4" s="1"/>
  <c r="G250" i="4" s="1"/>
  <c r="G249" i="4" s="1"/>
  <c r="G248" i="4" s="1"/>
  <c r="G217" i="4"/>
  <c r="G211" i="4"/>
  <c r="G210" i="4" s="1"/>
  <c r="G209" i="4" s="1"/>
  <c r="G184" i="4"/>
  <c r="G183" i="4" s="1"/>
  <c r="G182" i="4" s="1"/>
  <c r="G181" i="4"/>
  <c r="G175" i="4"/>
  <c r="G171" i="4"/>
  <c r="G165" i="4"/>
  <c r="G152" i="4"/>
  <c r="G145" i="4"/>
  <c r="G135" i="4"/>
  <c r="G134" i="4" s="1"/>
  <c r="G133" i="4" s="1"/>
  <c r="G132" i="4" s="1"/>
  <c r="G130" i="4"/>
  <c r="G128" i="4"/>
  <c r="I128" i="4" s="1"/>
  <c r="G126" i="4"/>
  <c r="G101" i="4"/>
  <c r="G100" i="4" s="1"/>
  <c r="G96" i="4"/>
  <c r="G95" i="4" s="1"/>
  <c r="G83" i="4"/>
  <c r="G82" i="4" s="1"/>
  <c r="G81" i="4" s="1"/>
  <c r="G76" i="4"/>
  <c r="G75" i="4" s="1"/>
  <c r="G74" i="4" s="1"/>
  <c r="G72" i="4"/>
  <c r="I72" i="4" s="1"/>
  <c r="G64" i="4"/>
  <c r="I64" i="4" s="1"/>
  <c r="G56" i="4"/>
  <c r="G55" i="4" s="1"/>
  <c r="G12" i="4"/>
  <c r="G11" i="4" s="1"/>
  <c r="G10" i="4" s="1"/>
  <c r="E177" i="7"/>
  <c r="E172" i="7"/>
  <c r="F172" i="7" s="1"/>
  <c r="F143" i="7"/>
  <c r="F103" i="7"/>
  <c r="F104" i="7"/>
  <c r="F106" i="7"/>
  <c r="F132" i="7"/>
  <c r="F135" i="7"/>
  <c r="F136" i="7"/>
  <c r="F139" i="7"/>
  <c r="F146" i="7"/>
  <c r="F173" i="7"/>
  <c r="F178" i="7"/>
  <c r="F179" i="7"/>
  <c r="F182" i="7"/>
  <c r="F184" i="7"/>
  <c r="F203" i="7"/>
  <c r="F89" i="7"/>
  <c r="F78" i="7"/>
  <c r="E50" i="7"/>
  <c r="E49" i="7" s="1"/>
  <c r="E48" i="7" s="1"/>
  <c r="F183" i="7"/>
  <c r="F63" i="7"/>
  <c r="D16" i="3"/>
  <c r="F57" i="9"/>
  <c r="D88" i="9"/>
  <c r="D87" i="9" s="1"/>
  <c r="E88" i="9"/>
  <c r="E87" i="9" s="1"/>
  <c r="C88" i="9"/>
  <c r="C87" i="9" s="1"/>
  <c r="C15" i="9"/>
  <c r="C14" i="9" s="1"/>
  <c r="C23" i="9"/>
  <c r="C22" i="9" s="1"/>
  <c r="C36" i="9"/>
  <c r="C40" i="9"/>
  <c r="C44" i="9"/>
  <c r="C50" i="9"/>
  <c r="C97" i="9"/>
  <c r="C94" i="9" s="1"/>
  <c r="C108" i="9"/>
  <c r="C16" i="3"/>
  <c r="D23" i="9"/>
  <c r="D40" i="9"/>
  <c r="D44" i="9"/>
  <c r="D50" i="9"/>
  <c r="D52" i="9"/>
  <c r="D55" i="9"/>
  <c r="E68" i="9"/>
  <c r="F68" i="9" s="1"/>
  <c r="E82" i="9"/>
  <c r="E78" i="9" s="1"/>
  <c r="D20" i="5"/>
  <c r="D18" i="5" s="1"/>
  <c r="D17" i="5" s="1"/>
  <c r="C20" i="5"/>
  <c r="C18" i="5" s="1"/>
  <c r="C17" i="5" s="1"/>
  <c r="D15" i="5"/>
  <c r="D14" i="5" s="1"/>
  <c r="D13" i="5" s="1"/>
  <c r="C15" i="5"/>
  <c r="C14" i="5" s="1"/>
  <c r="C13" i="5" s="1"/>
  <c r="D11" i="5"/>
  <c r="D12" i="5" s="1"/>
  <c r="C11" i="5"/>
  <c r="C12" i="5" s="1"/>
  <c r="F77" i="7"/>
  <c r="F80" i="7"/>
  <c r="F72" i="7"/>
  <c r="F65" i="7"/>
  <c r="F62" i="7"/>
  <c r="F57" i="7"/>
  <c r="F54" i="7"/>
  <c r="F51" i="7"/>
  <c r="F45" i="7"/>
  <c r="F44" i="7"/>
  <c r="F43" i="7"/>
  <c r="F40" i="7"/>
  <c r="F39" i="7"/>
  <c r="F20" i="7"/>
  <c r="F19" i="7"/>
  <c r="F17" i="7"/>
  <c r="E36" i="3"/>
  <c r="D35" i="3"/>
  <c r="C35" i="3"/>
  <c r="E34" i="3"/>
  <c r="D33" i="3"/>
  <c r="E33" i="3" s="1"/>
  <c r="C33" i="3"/>
  <c r="E32" i="3"/>
  <c r="D31" i="3"/>
  <c r="C31" i="3"/>
  <c r="E26" i="3"/>
  <c r="E25" i="3"/>
  <c r="E24" i="3"/>
  <c r="D23" i="3"/>
  <c r="C23" i="3"/>
  <c r="E22" i="3"/>
  <c r="E21" i="3"/>
  <c r="D20" i="3"/>
  <c r="C20" i="3"/>
  <c r="E19" i="3"/>
  <c r="E18" i="3"/>
  <c r="E17" i="3"/>
  <c r="E15" i="3"/>
  <c r="E10" i="3"/>
  <c r="E9" i="3"/>
  <c r="F122" i="9"/>
  <c r="F121" i="9"/>
  <c r="F118" i="9"/>
  <c r="F115" i="9"/>
  <c r="F112" i="9"/>
  <c r="F109" i="9"/>
  <c r="F96" i="9"/>
  <c r="F56" i="9"/>
  <c r="F53" i="9"/>
  <c r="F51" i="9"/>
  <c r="F45" i="9"/>
  <c r="F41" i="9"/>
  <c r="F33" i="9"/>
  <c r="F37" i="9"/>
  <c r="F31" i="9"/>
  <c r="F30" i="9"/>
  <c r="F24" i="9"/>
  <c r="F28" i="9"/>
  <c r="F27" i="9"/>
  <c r="F19" i="9"/>
  <c r="F18" i="9"/>
  <c r="F17" i="9"/>
  <c r="F16" i="9"/>
  <c r="D84" i="9"/>
  <c r="F84" i="9" s="1"/>
  <c r="D15" i="9"/>
  <c r="D14" i="9" s="1"/>
  <c r="D36" i="9"/>
  <c r="E120" i="9"/>
  <c r="F120" i="9" s="1"/>
  <c r="D120" i="9"/>
  <c r="D114" i="9"/>
  <c r="F114" i="9" s="1"/>
  <c r="D111" i="9"/>
  <c r="D110" i="9" s="1"/>
  <c r="D108" i="9"/>
  <c r="D100" i="9" s="1"/>
  <c r="D97" i="9"/>
  <c r="D94" i="9" s="1"/>
  <c r="F69" i="7"/>
  <c r="F73" i="7"/>
  <c r="F61" i="7"/>
  <c r="F59" i="7"/>
  <c r="F60" i="7"/>
  <c r="F47" i="7"/>
  <c r="F46" i="7"/>
  <c r="F174" i="7"/>
  <c r="F142" i="7"/>
  <c r="F70" i="7"/>
  <c r="F64" i="7"/>
  <c r="F133" i="7"/>
  <c r="I58" i="10"/>
  <c r="I35" i="10"/>
  <c r="G60" i="10"/>
  <c r="I57" i="10"/>
  <c r="I64" i="10"/>
  <c r="I61" i="10"/>
  <c r="H60" i="10"/>
  <c r="G53" i="10"/>
  <c r="I53" i="10"/>
  <c r="F74" i="7"/>
  <c r="F82" i="7"/>
  <c r="I211" i="4"/>
  <c r="G37" i="4"/>
  <c r="F201" i="7"/>
  <c r="F200" i="7"/>
  <c r="F199" i="7"/>
  <c r="I153" i="4"/>
  <c r="I79" i="10"/>
  <c r="F73" i="9"/>
  <c r="F72" i="9"/>
  <c r="F69" i="9"/>
  <c r="F67" i="9"/>
  <c r="F64" i="9"/>
  <c r="F60" i="9"/>
  <c r="D59" i="9"/>
  <c r="I184" i="4" l="1"/>
  <c r="I45" i="4"/>
  <c r="E93" i="9"/>
  <c r="E92" i="9" s="1"/>
  <c r="F55" i="9"/>
  <c r="D54" i="9"/>
  <c r="F54" i="9" s="1"/>
  <c r="G27" i="4"/>
  <c r="I27" i="4" s="1"/>
  <c r="I28" i="4"/>
  <c r="I130" i="4"/>
  <c r="I175" i="4"/>
  <c r="F48" i="10"/>
  <c r="F47" i="10" s="1"/>
  <c r="H93" i="10"/>
  <c r="I96" i="10"/>
  <c r="H121" i="4"/>
  <c r="I121" i="4" s="1"/>
  <c r="I122" i="4"/>
  <c r="E185" i="7"/>
  <c r="F185" i="7" s="1"/>
  <c r="F186" i="7"/>
  <c r="H208" i="4"/>
  <c r="E180" i="7"/>
  <c r="E169" i="7" s="1"/>
  <c r="D76" i="7"/>
  <c r="F76" i="7" s="1"/>
  <c r="I259" i="4"/>
  <c r="G36" i="4"/>
  <c r="I36" i="4" s="1"/>
  <c r="I37" i="4"/>
  <c r="I126" i="4"/>
  <c r="I227" i="4"/>
  <c r="I197" i="4"/>
  <c r="I202" i="4"/>
  <c r="I206" i="4"/>
  <c r="D180" i="7"/>
  <c r="D169" i="7" s="1"/>
  <c r="F196" i="7"/>
  <c r="F59" i="9"/>
  <c r="E35" i="3"/>
  <c r="C49" i="9"/>
  <c r="G99" i="4"/>
  <c r="H210" i="4"/>
  <c r="G47" i="10"/>
  <c r="I100" i="10"/>
  <c r="I102" i="10"/>
  <c r="I149" i="4"/>
  <c r="F112" i="7"/>
  <c r="F152" i="7"/>
  <c r="F157" i="7"/>
  <c r="F202" i="7"/>
  <c r="I224" i="4"/>
  <c r="G117" i="4"/>
  <c r="F34" i="7"/>
  <c r="F116" i="7"/>
  <c r="I138" i="4"/>
  <c r="I204" i="4"/>
  <c r="G19" i="4"/>
  <c r="F194" i="7"/>
  <c r="I83" i="4"/>
  <c r="I108" i="4"/>
  <c r="I85" i="4"/>
  <c r="F14" i="7"/>
  <c r="I156" i="4"/>
  <c r="I49" i="4"/>
  <c r="I43" i="4"/>
  <c r="H117" i="4"/>
  <c r="H19" i="4"/>
  <c r="H18" i="4" s="1"/>
  <c r="I140" i="4"/>
  <c r="H10" i="4"/>
  <c r="H9" i="4" s="1"/>
  <c r="E101" i="7"/>
  <c r="E75" i="7"/>
  <c r="F79" i="7"/>
  <c r="F11" i="7"/>
  <c r="E13" i="7"/>
  <c r="D101" i="7"/>
  <c r="F91" i="7"/>
  <c r="D75" i="7"/>
  <c r="D13" i="7"/>
  <c r="D9" i="7" s="1"/>
  <c r="D8" i="7" s="1"/>
  <c r="E20" i="3"/>
  <c r="I22" i="10"/>
  <c r="D93" i="9"/>
  <c r="D92" i="9" s="1"/>
  <c r="I168" i="4"/>
  <c r="I107" i="4"/>
  <c r="H99" i="4"/>
  <c r="H98" i="4" s="1"/>
  <c r="G98" i="4"/>
  <c r="I103" i="4"/>
  <c r="G48" i="4"/>
  <c r="E137" i="7"/>
  <c r="E130" i="7" s="1"/>
  <c r="E129" i="7" s="1"/>
  <c r="F181" i="7"/>
  <c r="F144" i="7"/>
  <c r="F138" i="7"/>
  <c r="E16" i="3"/>
  <c r="F108" i="9"/>
  <c r="H160" i="4"/>
  <c r="H159" i="4" s="1"/>
  <c r="H158" i="4" s="1"/>
  <c r="I59" i="4"/>
  <c r="F88" i="7"/>
  <c r="F50" i="7"/>
  <c r="D31" i="7"/>
  <c r="D30" i="7" s="1"/>
  <c r="F30" i="7" s="1"/>
  <c r="F177" i="7"/>
  <c r="F148" i="7"/>
  <c r="F118" i="7"/>
  <c r="F83" i="7"/>
  <c r="F121" i="7"/>
  <c r="F85" i="7"/>
  <c r="F159" i="7"/>
  <c r="D171" i="7"/>
  <c r="F165" i="7"/>
  <c r="F53" i="7"/>
  <c r="D25" i="7"/>
  <c r="F110" i="7"/>
  <c r="F127" i="7"/>
  <c r="F71" i="7"/>
  <c r="F21" i="7"/>
  <c r="F161" i="7"/>
  <c r="F31" i="7"/>
  <c r="F153" i="7"/>
  <c r="F149" i="7"/>
  <c r="F163" i="7"/>
  <c r="I39" i="10"/>
  <c r="F36" i="9"/>
  <c r="F198" i="7"/>
  <c r="D137" i="7"/>
  <c r="D130" i="7" s="1"/>
  <c r="D129" i="7" s="1"/>
  <c r="F141" i="7"/>
  <c r="F105" i="7"/>
  <c r="F68" i="7"/>
  <c r="F49" i="7"/>
  <c r="F36" i="7"/>
  <c r="F35" i="7"/>
  <c r="I21" i="4"/>
  <c r="H161" i="4"/>
  <c r="I162" i="4"/>
  <c r="I105" i="4"/>
  <c r="I24" i="4"/>
  <c r="G160" i="4"/>
  <c r="I145" i="4"/>
  <c r="H133" i="4"/>
  <c r="I133" i="4" s="1"/>
  <c r="H209" i="4"/>
  <c r="I209" i="4" s="1"/>
  <c r="I210" i="4"/>
  <c r="H196" i="4"/>
  <c r="I196" i="4" s="1"/>
  <c r="I70" i="4"/>
  <c r="H183" i="4"/>
  <c r="G216" i="4"/>
  <c r="G116" i="4"/>
  <c r="G110" i="4" s="1"/>
  <c r="I96" i="4"/>
  <c r="G69" i="4"/>
  <c r="G62" i="4" s="1"/>
  <c r="H54" i="4"/>
  <c r="I109" i="10"/>
  <c r="I93" i="10"/>
  <c r="I94" i="10"/>
  <c r="I77" i="10"/>
  <c r="I74" i="10"/>
  <c r="F38" i="10"/>
  <c r="F34" i="10" s="1"/>
  <c r="F117" i="9"/>
  <c r="F116" i="9" s="1"/>
  <c r="F63" i="9"/>
  <c r="E102" i="7"/>
  <c r="F102" i="7" s="1"/>
  <c r="F87" i="7"/>
  <c r="E176" i="7"/>
  <c r="F176" i="7" s="1"/>
  <c r="F131" i="7"/>
  <c r="F67" i="7"/>
  <c r="D66" i="7"/>
  <c r="F56" i="7"/>
  <c r="F55" i="7"/>
  <c r="F38" i="7"/>
  <c r="F18" i="7"/>
  <c r="F16" i="7"/>
  <c r="E31" i="3"/>
  <c r="E23" i="3"/>
  <c r="D7" i="3"/>
  <c r="C7" i="3"/>
  <c r="E8" i="3"/>
  <c r="H199" i="4"/>
  <c r="G148" i="4"/>
  <c r="I253" i="4"/>
  <c r="I119" i="4"/>
  <c r="I69" i="4"/>
  <c r="I217" i="4"/>
  <c r="I165" i="4"/>
  <c r="G161" i="4"/>
  <c r="G144" i="4"/>
  <c r="G143" i="4" s="1"/>
  <c r="I118" i="4"/>
  <c r="I101" i="4"/>
  <c r="I95" i="4"/>
  <c r="G94" i="4"/>
  <c r="G93" i="4" s="1"/>
  <c r="I76" i="4"/>
  <c r="I62" i="4"/>
  <c r="I56" i="4"/>
  <c r="G9" i="4"/>
  <c r="I11" i="4"/>
  <c r="I12" i="4"/>
  <c r="G257" i="4"/>
  <c r="G256" i="4" s="1"/>
  <c r="G255" i="4" s="1"/>
  <c r="I258" i="4"/>
  <c r="I152" i="4"/>
  <c r="I151" i="4"/>
  <c r="H251" i="4"/>
  <c r="I252" i="4"/>
  <c r="I99" i="4"/>
  <c r="D170" i="7"/>
  <c r="F170" i="7" s="1"/>
  <c r="F171" i="7"/>
  <c r="I55" i="4"/>
  <c r="I75" i="4"/>
  <c r="H74" i="4"/>
  <c r="I74" i="4" s="1"/>
  <c r="H93" i="4"/>
  <c r="H132" i="4"/>
  <c r="I132" i="4" s="1"/>
  <c r="H256" i="4"/>
  <c r="I257" i="4"/>
  <c r="F52" i="7"/>
  <c r="D113" i="9"/>
  <c r="F113" i="9" s="1"/>
  <c r="G63" i="4"/>
  <c r="F93" i="10"/>
  <c r="E65" i="9"/>
  <c r="F82" i="9"/>
  <c r="F78" i="9"/>
  <c r="F88" i="9"/>
  <c r="I100" i="4"/>
  <c r="I60" i="10"/>
  <c r="H48" i="10"/>
  <c r="H47" i="10" s="1"/>
  <c r="H13" i="10" s="1"/>
  <c r="I108" i="10"/>
  <c r="G92" i="10"/>
  <c r="G91" i="10" s="1"/>
  <c r="F92" i="10"/>
  <c r="F91" i="10" s="1"/>
  <c r="I99" i="10"/>
  <c r="H92" i="10"/>
  <c r="I111" i="10"/>
  <c r="I112" i="10"/>
  <c r="I69" i="10"/>
  <c r="I73" i="10"/>
  <c r="I51" i="10"/>
  <c r="I43" i="10"/>
  <c r="G38" i="10"/>
  <c r="F13" i="10"/>
  <c r="I15" i="10"/>
  <c r="G14" i="10"/>
  <c r="F87" i="9"/>
  <c r="F52" i="9"/>
  <c r="E49" i="9"/>
  <c r="E48" i="9" s="1"/>
  <c r="F44" i="9"/>
  <c r="E39" i="9"/>
  <c r="E35" i="9" s="1"/>
  <c r="E62" i="9"/>
  <c r="E61" i="9" s="1"/>
  <c r="E13" i="9" s="1"/>
  <c r="E123" i="9" s="1"/>
  <c r="F50" i="9"/>
  <c r="F40" i="9"/>
  <c r="F23" i="9"/>
  <c r="F22" i="9" s="1"/>
  <c r="C70" i="9"/>
  <c r="F75" i="9"/>
  <c r="F70" i="9"/>
  <c r="F110" i="9"/>
  <c r="F111" i="9"/>
  <c r="F74" i="9"/>
  <c r="D65" i="9"/>
  <c r="D58" i="9"/>
  <c r="F58" i="9" s="1"/>
  <c r="D49" i="9"/>
  <c r="D39" i="9"/>
  <c r="D22" i="9"/>
  <c r="F14" i="9"/>
  <c r="F15" i="9"/>
  <c r="C39" i="9"/>
  <c r="C93" i="9"/>
  <c r="C92" i="9" s="1"/>
  <c r="C61" i="9"/>
  <c r="C48" i="9"/>
  <c r="C35" i="9"/>
  <c r="G47" i="4" l="1"/>
  <c r="I47" i="4" s="1"/>
  <c r="I48" i="4"/>
  <c r="H182" i="4"/>
  <c r="I182" i="4" s="1"/>
  <c r="I183" i="4"/>
  <c r="G54" i="4"/>
  <c r="G53" i="4" s="1"/>
  <c r="E7" i="3"/>
  <c r="H87" i="4"/>
  <c r="H53" i="4"/>
  <c r="H8" i="4" s="1"/>
  <c r="I143" i="4"/>
  <c r="G87" i="4"/>
  <c r="E9" i="7"/>
  <c r="E8" i="7" s="1"/>
  <c r="F13" i="7"/>
  <c r="F65" i="9"/>
  <c r="G208" i="4"/>
  <c r="I208" i="4" s="1"/>
  <c r="G159" i="4"/>
  <c r="G158" i="4" s="1"/>
  <c r="F129" i="7"/>
  <c r="F66" i="7"/>
  <c r="D24" i="7"/>
  <c r="F24" i="7" s="1"/>
  <c r="F25" i="7"/>
  <c r="F130" i="7"/>
  <c r="F101" i="7"/>
  <c r="G18" i="4"/>
  <c r="I18" i="4" s="1"/>
  <c r="I19" i="4"/>
  <c r="I20" i="4"/>
  <c r="I98" i="4"/>
  <c r="I160" i="4"/>
  <c r="I144" i="4"/>
  <c r="I94" i="4"/>
  <c r="I9" i="4"/>
  <c r="I48" i="10"/>
  <c r="F100" i="9"/>
  <c r="F180" i="7"/>
  <c r="F137" i="7"/>
  <c r="F75" i="7"/>
  <c r="F48" i="7"/>
  <c r="F10" i="7"/>
  <c r="H116" i="4"/>
  <c r="H148" i="4"/>
  <c r="I148" i="4" s="1"/>
  <c r="I216" i="4"/>
  <c r="I161" i="4"/>
  <c r="I93" i="4"/>
  <c r="I10" i="4"/>
  <c r="I47" i="10"/>
  <c r="I251" i="4"/>
  <c r="H250" i="4"/>
  <c r="I63" i="4"/>
  <c r="H195" i="4"/>
  <c r="I256" i="4"/>
  <c r="H255" i="4"/>
  <c r="I255" i="4" s="1"/>
  <c r="F121" i="10"/>
  <c r="H91" i="10"/>
  <c r="I91" i="10" s="1"/>
  <c r="I92" i="10"/>
  <c r="G34" i="10"/>
  <c r="I34" i="10" s="1"/>
  <c r="I38" i="10"/>
  <c r="I14" i="10"/>
  <c r="F62" i="9"/>
  <c r="D61" i="9"/>
  <c r="F61" i="9" s="1"/>
  <c r="F49" i="9"/>
  <c r="D48" i="9"/>
  <c r="F48" i="9" s="1"/>
  <c r="F39" i="9"/>
  <c r="D35" i="9"/>
  <c r="F94" i="9"/>
  <c r="C13" i="9"/>
  <c r="C123" i="9" s="1"/>
  <c r="I87" i="4" l="1"/>
  <c r="G199" i="4"/>
  <c r="I199" i="4" s="1"/>
  <c r="I158" i="4"/>
  <c r="G142" i="4"/>
  <c r="I159" i="4"/>
  <c r="H142" i="4"/>
  <c r="I142" i="4" s="1"/>
  <c r="F169" i="7"/>
  <c r="F8" i="7"/>
  <c r="G8" i="4"/>
  <c r="G6" i="4" s="1"/>
  <c r="H110" i="4"/>
  <c r="I116" i="4"/>
  <c r="I117" i="4"/>
  <c r="F9" i="7"/>
  <c r="I250" i="4"/>
  <c r="H249" i="4"/>
  <c r="I53" i="4"/>
  <c r="I54" i="4"/>
  <c r="H121" i="10"/>
  <c r="G13" i="10"/>
  <c r="F35" i="9"/>
  <c r="D13" i="9"/>
  <c r="F93" i="9"/>
  <c r="G195" i="4" l="1"/>
  <c r="I195" i="4" s="1"/>
  <c r="I8" i="4"/>
  <c r="I110" i="4"/>
  <c r="I249" i="4"/>
  <c r="H248" i="4"/>
  <c r="I248" i="4" s="1"/>
  <c r="G121" i="10"/>
  <c r="I121" i="10" s="1"/>
  <c r="I13" i="10"/>
  <c r="F13" i="9"/>
  <c r="D123" i="9"/>
  <c r="F92" i="9"/>
  <c r="H6" i="4" l="1"/>
  <c r="I6" i="4"/>
  <c r="F123" i="9"/>
</calcChain>
</file>

<file path=xl/comments1.xml><?xml version="1.0" encoding="utf-8"?>
<comments xmlns="http://schemas.openxmlformats.org/spreadsheetml/2006/main">
  <authors>
    <author>user</author>
  </authors>
  <commentList>
    <comment ref="B5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<sst xmlns="http://schemas.openxmlformats.org/spreadsheetml/2006/main" count="2662" uniqueCount="635">
  <si>
    <t xml:space="preserve"> Наименование показателя</t>
  </si>
  <si>
    <t xml:space="preserve"> Уточненный план (тыс.руб.)</t>
  </si>
  <si>
    <t>000</t>
  </si>
  <si>
    <t>0000000000</t>
  </si>
  <si>
    <t>Исполнение расходов по разделам и подразделам</t>
  </si>
  <si>
    <t>Наименование расходов</t>
  </si>
  <si>
    <t>РзПРз</t>
  </si>
  <si>
    <t>Кассовый расход, тыс.руб.</t>
  </si>
  <si>
    <t>Всего расходов</t>
  </si>
  <si>
    <t>00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</si>
  <si>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</si>
  <si>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</si>
  <si>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</si>
  <si>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</si>
  <si>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</si>
  <si>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</si>
  <si>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</si>
  <si>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</si>
  <si>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</si>
  <si>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</si>
  <si>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</si>
  <si>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</si>
  <si>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</si>
  <si>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</si>
  <si>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</si>
  <si>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</si>
  <si>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Обезопасность пожарной безопасности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</si>
  <si>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</si>
  <si>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</si>
  <si>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</si>
  <si>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</si>
  <si>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</si>
  <si>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</si>
  <si>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</si>
  <si>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</si>
  <si>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</si>
  <si>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</si>
  <si>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</si>
  <si>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</si>
  <si>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</si>
  <si>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</si>
  <si>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</si>
  <si>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</si>
  <si>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</si>
  <si>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</si>
  <si>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</si>
  <si>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Профессиональная подготовка, переподготовкаи повышение квалификации</t>
  </si>
  <si>
    <t>0705</t>
  </si>
  <si>
    <t>Культура и кинематография</t>
  </si>
  <si>
    <t>0800</t>
  </si>
  <si>
    <t xml:space="preserve">Культура </t>
  </si>
  <si>
    <t>0801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</si>
  <si>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</si>
  <si>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</si>
  <si>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</si>
  <si>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</si>
  <si>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</si>
  <si>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</si>
  <si>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Массовый спорт</t>
  </si>
  <si>
    <t>1102</t>
  </si>
  <si>
    <t>Единица измерения: тыс.руб.</t>
  </si>
  <si>
    <t>Наименование расхода</t>
  </si>
  <si>
    <t>Распорядитель</t>
  </si>
  <si>
    <t>Раздел</t>
  </si>
  <si>
    <t>Подраздел</t>
  </si>
  <si>
    <t>Целевая статья</t>
  </si>
  <si>
    <t>Вид расхода</t>
  </si>
  <si>
    <t>Уточненный план (тыс.руб)</t>
  </si>
  <si>
    <t>Кассовый расход (тыс.руб.)</t>
  </si>
  <si>
    <t>Исполнение %</t>
  </si>
  <si>
    <t>2</t>
  </si>
  <si>
    <t>3</t>
  </si>
  <si>
    <t>0000000</t>
  </si>
  <si>
    <t>МУ Администрация Куменского городского поселения</t>
  </si>
  <si>
    <t>01</t>
  </si>
  <si>
    <t>02</t>
  </si>
  <si>
    <t>Руководство и управление в сфере установленных функций органов местного самоуправления</t>
  </si>
  <si>
    <t>980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</si>
  <si>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</si>
  <si>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</si>
  <si>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</si>
  <si>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</si>
  <si>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</si>
  <si>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Функционирование местной администрации</t>
  </si>
  <si>
    <t>Закупка товаров, работ и услуг для государственных нужд</t>
  </si>
  <si>
    <t>200</t>
  </si>
  <si>
    <t>Иные бюджетные ассигнования</t>
  </si>
  <si>
    <t>800</t>
  </si>
  <si>
    <t>07</t>
  </si>
  <si>
    <t>Обеспечение деятельности органов местного самоуправления</t>
  </si>
  <si>
    <t>Проведение выборов и рефендумов</t>
  </si>
  <si>
    <t>11</t>
  </si>
  <si>
    <t>Муниципальная программа "Обеспечение жизнедеятельности населения Куменского городского поселения на 2014-2016 годы"</t>
  </si>
  <si>
    <t>0300000</t>
  </si>
  <si>
    <t>Резервный фонд администрации Куменского городского поселения</t>
  </si>
  <si>
    <t>Другие общегосударственные расходы</t>
  </si>
  <si>
    <t>13</t>
  </si>
  <si>
    <t>Расходы по обеспечению хозяйственного обслуживания администрации поселения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</si>
  <si>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</si>
  <si>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Создание и деятельность в муниципальном образовании административной комиссии</t>
  </si>
  <si>
    <t>Обеспечение реализации администрацией Куменского городского поселения ее полномочий</t>
  </si>
  <si>
    <t>Оценка недвижимости, признание прав и регулирование отношений по муниципальной собственности</t>
  </si>
  <si>
    <t>Мероприятия по землеустройству и землепользованию</t>
  </si>
  <si>
    <t>03</t>
  </si>
  <si>
    <t>Защита населения и территори от чрезвычайных ситуаций природного и техногенного характера, гражданская оборона</t>
  </si>
  <si>
    <t>09</t>
  </si>
  <si>
    <t>Мероприятия в установленной сфере деятельности</t>
  </si>
  <si>
    <t>0300400</t>
  </si>
  <si>
    <t>Мероприятия в сфере гражданской обороны</t>
  </si>
  <si>
    <t>0300401</t>
  </si>
  <si>
    <t>Обеспечение пожарной безопасности</t>
  </si>
  <si>
    <t>10</t>
  </si>
  <si>
    <t>Мероприятия в сфере пожарной безопасности</t>
  </si>
  <si>
    <t>14</t>
  </si>
  <si>
    <t>Реализация функций, связанных с обеспечением национальной безопасности и правоохранительной деятельности</t>
  </si>
  <si>
    <t xml:space="preserve">Транспорт </t>
  </si>
  <si>
    <t>08</t>
  </si>
  <si>
    <t>Муниципальная программа "Развитие транспортной инфраструктуры в Куменском городском поселении на 2014-2016 годы"</t>
  </si>
  <si>
    <t>0400000</t>
  </si>
  <si>
    <t>0400400</t>
  </si>
  <si>
    <t>Мероприятия в сфере автомобильного транспорта</t>
  </si>
  <si>
    <t>0400407</t>
  </si>
  <si>
    <t>Мероприятия в сфере дорожной деятельности</t>
  </si>
  <si>
    <t>05</t>
  </si>
  <si>
    <t>Мероприятия в сфере жилищного хозяйства</t>
  </si>
  <si>
    <t>Мероприятия в сфере коммунального хозяйства</t>
  </si>
  <si>
    <t>Благоустройство территории</t>
  </si>
  <si>
    <t>Мероприятия в сфере уличного освещения населенных пунктов</t>
  </si>
  <si>
    <t>Мероприятия по организации и обслуживанию мест захоронения</t>
  </si>
  <si>
    <t>Прочие мероприятия по благоустройству</t>
  </si>
  <si>
    <t>Культура, кинематография</t>
  </si>
  <si>
    <t>Культура</t>
  </si>
  <si>
    <t>Финансовое обеспечение деятельности муниципальных учреждений</t>
  </si>
  <si>
    <t>Центр Культуры Досуга</t>
  </si>
  <si>
    <t>Выравнивание бюджетной обеспеченности</t>
  </si>
  <si>
    <t>0601400</t>
  </si>
  <si>
    <t>Библиотека</t>
  </si>
  <si>
    <t>Мероприятия в области социальной политики</t>
  </si>
  <si>
    <t>Доплаты к пенсии, дополнительное пенсионное обеспечение</t>
  </si>
  <si>
    <t>Ежемесячные доплаты к пенсии муниципальным служащим</t>
  </si>
  <si>
    <t>Социальное обеспечение и иные выплаты населению</t>
  </si>
  <si>
    <t>300</t>
  </si>
  <si>
    <t>Физкультурно-оздоровительная работа и физкультурные мероприятия</t>
  </si>
  <si>
    <t>мероприятия в сфере организации физкультуры и спорта</t>
  </si>
  <si>
    <t>Исполнение по источникам</t>
  </si>
  <si>
    <t>Наименование показателя</t>
  </si>
  <si>
    <t>Код бюджетной классификации</t>
  </si>
  <si>
    <t>Утверждено  (тыс.рублей)</t>
  </si>
  <si>
    <t>Исполнено</t>
  </si>
  <si>
    <t>Источники внутреннего финансирования дефицитов бюджетов</t>
  </si>
  <si>
    <t>000 01 00 00 00 00 0000 000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</si>
  <si>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</si>
  <si>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</si>
  <si>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</si>
  <si>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</si>
  <si>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</si>
  <si>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</si>
  <si>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</si>
  <si>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</si>
  <si>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бюджета поселения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</si>
  <si>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</si>
  <si>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</si>
  <si>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</si>
  <si>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</si>
  <si>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</si>
  <si>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</si>
  <si>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бюджета поселения</t>
  </si>
  <si>
    <t>500</t>
  </si>
  <si>
    <t>Исполнение   %</t>
  </si>
  <si>
    <t>Процент исполнения %</t>
  </si>
  <si>
    <t>0100000000</t>
  </si>
  <si>
    <t>0100001000</t>
  </si>
  <si>
    <t>0100001020</t>
  </si>
  <si>
    <t>0100001040</t>
  </si>
  <si>
    <t>0300000000</t>
  </si>
  <si>
    <t>0300007000</t>
  </si>
  <si>
    <t>0300007030</t>
  </si>
  <si>
    <t>0100001130</t>
  </si>
  <si>
    <t>0100016000</t>
  </si>
  <si>
    <t>0100016050</t>
  </si>
  <si>
    <t>0200000000</t>
  </si>
  <si>
    <t>0200002000</t>
  </si>
  <si>
    <t>0200002010</t>
  </si>
  <si>
    <t>0300004000</t>
  </si>
  <si>
    <t>0300004030</t>
  </si>
  <si>
    <t>0400000000</t>
  </si>
  <si>
    <t>0400004000</t>
  </si>
  <si>
    <t>0400004080</t>
  </si>
  <si>
    <t>0500000000</t>
  </si>
  <si>
    <t>0500004000</t>
  </si>
  <si>
    <t>0500004110</t>
  </si>
  <si>
    <t>0500004120</t>
  </si>
  <si>
    <t>0500004200</t>
  </si>
  <si>
    <t>0500004210</t>
  </si>
  <si>
    <t>0500004220</t>
  </si>
  <si>
    <t>0500004230</t>
  </si>
  <si>
    <t>0600000000</t>
  </si>
  <si>
    <t>0600007000</t>
  </si>
  <si>
    <t>0600007010</t>
  </si>
  <si>
    <t>0100005000</t>
  </si>
  <si>
    <t>0100005100</t>
  </si>
  <si>
    <t>Расходы за счет средств на выравнивание обеспеченности муниципальных образований по реализации ими их отдельных расходных обязательств</t>
  </si>
  <si>
    <t>010001403А</t>
  </si>
  <si>
    <t>Расходы за счет средств местного бюджета на обеспечение деятельности организаций</t>
  </si>
  <si>
    <t>010001403Б</t>
  </si>
  <si>
    <t>0200002020</t>
  </si>
  <si>
    <t>Средства поселения для реализации проекта "Народный бюджет"</t>
  </si>
  <si>
    <t>06000S7170</t>
  </si>
  <si>
    <t>Муниципальная программа "Обеспечение жизнедеятельности населения Куменского городского поселения на 2016-2021 годы"</t>
  </si>
  <si>
    <t>0300004020</t>
  </si>
  <si>
    <t>0600007020</t>
  </si>
  <si>
    <t>0100008000</t>
  </si>
  <si>
    <t>0100008150</t>
  </si>
  <si>
    <t>0600009000</t>
  </si>
  <si>
    <t>0600009010</t>
  </si>
  <si>
    <t>Муниципальная программа "Развитие муниципального управления Куменского городского поселения на 2016-2021 годы"</t>
  </si>
  <si>
    <t>Муниципальная программа "Развитие культуры Куменского городского поселения на 2016-2021 годы"</t>
  </si>
  <si>
    <t>0100008100</t>
  </si>
  <si>
    <t>Проведение выборов</t>
  </si>
  <si>
    <t>Проведение выборов и референдумов</t>
  </si>
  <si>
    <t>Доходы от реализации имущества находящегося в собственности городских поселений (за исключением  движимого имущества муниципальных бюджетных и автономных учреждений, а так 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</si>
  <si>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      Софинансирование расходных обязательств за счет средств местного бюджета</t>
  </si>
  <si>
    <t>0600010000</t>
  </si>
  <si>
    <t>0600014000</t>
  </si>
  <si>
    <t>060001403А</t>
  </si>
  <si>
    <t>060001403Б</t>
  </si>
  <si>
    <t xml:space="preserve">финансирования дефицита  бюджета муниципального образования </t>
  </si>
  <si>
    <t>980 01 05 02 01 10 0000 510</t>
  </si>
  <si>
    <t>980 01 05 02 01 10 0000 610</t>
  </si>
  <si>
    <t>Код дохода по бюджетной классификации</t>
  </si>
  <si>
    <t>4</t>
  </si>
  <si>
    <t>5</t>
  </si>
  <si>
    <t>6</t>
  </si>
  <si>
    <t>Доходы бюджета - всего</t>
  </si>
  <si>
    <t>x</t>
  </si>
  <si>
    <t>в том числе:</t>
  </si>
  <si>
    <t xml:space="preserve">  Федеральное казначейство</t>
  </si>
  <si>
    <t>100 0 00 00000 00 0000 000</t>
  </si>
  <si>
    <t xml:space="preserve">  НАЛОГОВЫЕ И НЕНАЛОГОВЫЕ ДОХОДЫ</t>
  </si>
  <si>
    <t xml:space="preserve">  НАЛОГИ НА ТОВАРЫ (РАБОТЫ, УСЛУГИ), РЕАЛИЗУЕМЫЕ НА ТЕРРИТОРИИ РОССИЙСКОЙ ФЕДЕРАЦИИ</t>
  </si>
  <si>
    <t>100 1 03 00000 00 0000 000</t>
  </si>
  <si>
    <t xml:space="preserve">  Акцизы по подакцизным товарам (продукции), производимым на территории Российской Федерации</t>
  </si>
  <si>
    <t>100 1 03 02000 01 0000 110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</si>
  <si>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</si>
  <si>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</si>
  <si>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-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</si>
  <si>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</si>
  <si>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</si>
  <si>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</si>
  <si>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</si>
  <si>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</si>
  <si>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</si>
  <si>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 xml:space="preserve">  Федеральная налоговая служба</t>
  </si>
  <si>
    <t>182 0 00 00000 00 0000 000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</si>
  <si>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</si>
  <si>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</si>
  <si>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</si>
  <si>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</si>
  <si>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</si>
  <si>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</si>
  <si>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</si>
  <si>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</si>
  <si>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</si>
  <si>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</si>
  <si>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182 1 01 02010 01 2100 110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</si>
  <si>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</si>
  <si>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</si>
  <si>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</si>
  <si>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</si>
  <si>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</si>
  <si>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182 1 01 02020 01 2100 110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</si>
  <si>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</si>
  <si>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</si>
  <si>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</si>
  <si>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</si>
  <si>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</si>
  <si>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</si>
  <si>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</si>
  <si>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</si>
  <si>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</si>
  <si>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</si>
  <si>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</si>
  <si>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182 1 06 01030 13 0000 110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</si>
  <si>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</si>
  <si>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182 1 06 01030 13 2100 110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</si>
  <si>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</si>
  <si>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</si>
  <si>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</si>
  <si>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</si>
  <si>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</si>
  <si>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182 1 06 06033 13 0000 110</t>
  </si>
  <si>
    <t xml:space="preserve">  Земельный налог с организаций, обладающих земельным участком, расположенным в границах  городских  поселений  (пени по соответствующему платежу)</t>
  </si>
  <si>
    <t>182 1 06 06033 13 2100 110</t>
  </si>
  <si>
    <t xml:space="preserve">  Земельный налог с организаций, обладающих земельным участком, расположенным в границах городских поселений  (суммы денежных взысканий (штрафов) по соответствующему платежу согласно законодательству Российской Федерации)</t>
  </si>
  <si>
    <t>182 1 06 06033 13 3000 110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</si>
  <si>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</si>
  <si>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</si>
  <si>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</si>
  <si>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182 1 06 06043 13 0000 110</t>
  </si>
  <si>
    <t>980 0 00 00000 00 0000 000</t>
  </si>
  <si>
    <t>980 1 00 00000 00 0000 000</t>
  </si>
  <si>
    <t xml:space="preserve">  ДОХОДЫ ОТ ИСПОЛЬЗОВАНИЯ ИМУЩЕСТВА, НАХОДЯЩЕГОСЯ В ГОСУДАРСТВЕННОЙ И МУНИЦИПАЛЬНОЙ СОБСТВЕННОСТИ</t>
  </si>
  <si>
    <t>980 1 11 00000 00 0000 000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</si>
  <si>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</si>
  <si>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</si>
  <si>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</si>
  <si>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980 1 11 05010 00 0000 120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</si>
  <si>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</si>
  <si>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980 1 11 05013 13 0000 120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</si>
  <si>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</si>
  <si>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980 1 11 05030 00 0000 120</t>
  </si>
  <si>
    <t xml:space="preserve">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</si>
  <si>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980 1 11 05035 13 0000 120</t>
  </si>
  <si>
    <t xml:space="preserve">  Платежи от государственных и муниципальных унитарных предприятий</t>
  </si>
  <si>
    <t>980 1 11 07000 00 0000 120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</si>
  <si>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</si>
  <si>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980 1 11 07010 00 0000 120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</si>
  <si>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</si>
  <si>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980 1 11 07015 13 0000 120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</si>
  <si>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</si>
  <si>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</si>
  <si>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</si>
  <si>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980 1 11 09040 00 0000 120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</si>
  <si>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</si>
  <si>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980 1 11 09045 13 0000 120</t>
  </si>
  <si>
    <t xml:space="preserve">  ДОХОДЫ ОТ ОКАЗАНИЯ ПЛАТНЫХ УСЛУГ (РАБОТ) И КОМПЕНСАЦИИ ЗАТРАТ ГОСУДАРСТВА</t>
  </si>
  <si>
    <t>980 1 13 00000 00 0000 000</t>
  </si>
  <si>
    <t xml:space="preserve">  Доходы от оказания платных услуг (работ)</t>
  </si>
  <si>
    <t>980 1 13 01000 00 0000 130</t>
  </si>
  <si>
    <t xml:space="preserve">  Прочие доходы от оказания платных услуг (работ)</t>
  </si>
  <si>
    <t>980 1 13 01990 00 0000 130</t>
  </si>
  <si>
    <t xml:space="preserve">  Прочие доходы от оказания платных услуг (работ) получателями средств бюджетов городских поселений</t>
  </si>
  <si>
    <t>980 1 13 01995 13 0000 130</t>
  </si>
  <si>
    <t xml:space="preserve">  Доходы от компенсации затрат государства</t>
  </si>
  <si>
    <t>980 1 13 02000 00 0000 130</t>
  </si>
  <si>
    <t xml:space="preserve">  Доходы, поступающие в порядке возмещения расходов, понесенных в связи с эксплуатацией имущества</t>
  </si>
  <si>
    <t>980 1 13 02060 00 0000 130</t>
  </si>
  <si>
    <t xml:space="preserve">  Доходы, поступающие в порядке возмещения расходов, понесенных в связи с эксплуатацией имущества городских поселений</t>
  </si>
  <si>
    <t>980 1 13 02065 13 0000 130</t>
  </si>
  <si>
    <t xml:space="preserve">  Прочие доходы от компенсации затрат государства</t>
  </si>
  <si>
    <t>980 1 13 02990 00 0000 130</t>
  </si>
  <si>
    <t xml:space="preserve">  Прочие доходы от компенсации затрат бюджетов городских поселений</t>
  </si>
  <si>
    <t>980 1 13 02995 13 0000 130</t>
  </si>
  <si>
    <t xml:space="preserve">  ДОХОДЫ ОТ ПРОДАЖИ МАТЕРИАЛЬНЫХ И НЕМАТЕРИАЛЬНЫХ АКТИВОВ</t>
  </si>
  <si>
    <t>980 1 14 00000 00 0000 000</t>
  </si>
  <si>
    <t xml:space="preserve">  Доходы от продажи земельных участков, находящихся в государственной и муниципальной собственности</t>
  </si>
  <si>
    <t>980 1 14 06000 00 0000 430</t>
  </si>
  <si>
    <t xml:space="preserve">  Доходы от продажи земельных участков, государственная собственность на которые не разграничена</t>
  </si>
  <si>
    <t>980 1 14 06010 00 0000 430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</si>
  <si>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</si>
  <si>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980 1 14 06013 13 0000 430</t>
  </si>
  <si>
    <t xml:space="preserve">  ШТРАФЫ, САНКЦИИ, ВОЗМЕЩЕНИЕ УЩЕРБА</t>
  </si>
  <si>
    <t>980 1 16 00000 00 0000 000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</si>
  <si>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</si>
  <si>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980 1 16 33000 00 0000 140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</si>
  <si>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</si>
  <si>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980 1 16 33050 13 0000 140</t>
  </si>
  <si>
    <t xml:space="preserve">  Прочие поступления от денежных взысканий (штрафов) и иных сумм в возмещение ущерба, зачисляемые в бюджеты городских поселений</t>
  </si>
  <si>
    <t xml:space="preserve">  ПРОЧИЕ НЕНАЛОГОВЫЕ ДОХОДЫ</t>
  </si>
  <si>
    <t>980 1 17 00000 00 0000 000</t>
  </si>
  <si>
    <t xml:space="preserve">  Прочие неналоговые доходы</t>
  </si>
  <si>
    <t>980 1 17 05000 00 0000 180</t>
  </si>
  <si>
    <t xml:space="preserve">  Прочие неналоговые доходы бюджетов городских поселений</t>
  </si>
  <si>
    <t>980 1 17 05050 13 0000 180</t>
  </si>
  <si>
    <t xml:space="preserve">  БЕЗВОЗМЕЗДНЫЕ ПОСТУПЛЕНИЯ</t>
  </si>
  <si>
    <t>980 2 00 00000 00 0000 000</t>
  </si>
  <si>
    <t xml:space="preserve">  БЕЗВОЗМЕЗДНЫЕ ПОСТУПЛЕНИЯ ОТ ДРУГИХ БЮДЖЕТОВ БЮДЖЕТНОЙ СИСТЕМЫ РОССИЙСКОЙ ФЕДЕРАЦИИ</t>
  </si>
  <si>
    <t>980 2 02 00000 00 0000 000</t>
  </si>
  <si>
    <t xml:space="preserve">  Дотации бюджетам бюджетной системы Российской Федерации</t>
  </si>
  <si>
    <t>980 2 02 10000 00 0000 151</t>
  </si>
  <si>
    <t xml:space="preserve">  Дотации на выравнивание бюджетной обеспеченности</t>
  </si>
  <si>
    <t xml:space="preserve">  Дотации бюджетам городских поселений на выравнивание бюджетной обеспеченности</t>
  </si>
  <si>
    <t xml:space="preserve">  Дотации бюджетам на поддержку мер по обеспечению сбалансированности бюджетов</t>
  </si>
  <si>
    <t>980 2 02 15002 00 0000 151</t>
  </si>
  <si>
    <t xml:space="preserve">  Дотации бюджетам городских поселений на поддержку мер по обеспечению сбалансированности бюджетов</t>
  </si>
  <si>
    <t>980 2 02 15002 13 0000 151</t>
  </si>
  <si>
    <t xml:space="preserve">  Субсидии бюджетам бюджетной системы Российской Федерации (межбюджетные субсидии)</t>
  </si>
  <si>
    <t>980 2 02 20000 00 0000 151</t>
  </si>
  <si>
    <t xml:space="preserve">  Прочие субсидии</t>
  </si>
  <si>
    <t>980 2 02 29999 00 0000 151</t>
  </si>
  <si>
    <t xml:space="preserve">  Прочие субсидии бюджетам городских поселений</t>
  </si>
  <si>
    <t>980 2 02 29999 13 0000 151</t>
  </si>
  <si>
    <t xml:space="preserve">  Субвенции бюджетам бюджетной системы Российской Федерации</t>
  </si>
  <si>
    <t>980 2 02 30000 00 0000 151</t>
  </si>
  <si>
    <t xml:space="preserve">  Субвенции местным бюджетам на выполнение передаваемых полномочий субъектов Российской Федерации</t>
  </si>
  <si>
    <t>980 2 02 30024 00 0000 151</t>
  </si>
  <si>
    <t xml:space="preserve">  Субвенции бюджетам городских поселений на выполнение передаваемых полномочий субъектов Российской Федерации</t>
  </si>
  <si>
    <t>980 2 02 30024 13 0000 151</t>
  </si>
  <si>
    <t xml:space="preserve">  Иные межбюджетные трансферты</t>
  </si>
  <si>
    <t>980 2 02 40000 00 0000 151</t>
  </si>
  <si>
    <t xml:space="preserve">  Прочие межбюджетные трансферты, передаваемые бюджетам</t>
  </si>
  <si>
    <t>980 2 02 49999 00 0000 151</t>
  </si>
  <si>
    <t xml:space="preserve">  Прочие межбюджетные трансферты, передаваемые бюджетам городских поселений</t>
  </si>
  <si>
    <t>980 2 02 49999 13 0000 151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</si>
  <si>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</si>
  <si>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980 2 19 00000 00 0000 000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</si>
  <si>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</si>
  <si>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980 2 19 00000 13 0000 151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</si>
  <si>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</si>
  <si>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980 2 19 60010 13 0000 151</t>
  </si>
  <si>
    <t xml:space="preserve"> Приложение № 1</t>
  </si>
  <si>
    <t xml:space="preserve"> </t>
  </si>
  <si>
    <t xml:space="preserve">% исполнения  плана </t>
  </si>
  <si>
    <t>000 1 00 00000 00 0000 000</t>
  </si>
  <si>
    <t>ИТОГО:</t>
  </si>
  <si>
    <t>235,2</t>
  </si>
  <si>
    <t>0</t>
  </si>
  <si>
    <t>450</t>
  </si>
  <si>
    <t>153,9</t>
  </si>
  <si>
    <t>12</t>
  </si>
  <si>
    <t>04000S5170</t>
  </si>
  <si>
    <t>0100010000</t>
  </si>
  <si>
    <t xml:space="preserve"> Выравнивание бюджетной обеспеченности</t>
  </si>
  <si>
    <t>0100014000</t>
  </si>
  <si>
    <t>Обеспечение проведения выборов и рефендумов</t>
  </si>
  <si>
    <t>Повышение уровня подготовки лиц, занимающих муниципальные должности и муниципальных служащих по вопросам  деятельности органов местного самоуправления</t>
  </si>
  <si>
    <t>0111514</t>
  </si>
  <si>
    <t>Софинансирование расходных обязательств за счет средств местного бюджета</t>
  </si>
  <si>
    <t>Субсидия бюджетам на реализацию программ формирования современной городскй среды</t>
  </si>
  <si>
    <t>Субсидия бюджетам городских поселений на реализацию программ формирования современной городскй среды</t>
  </si>
  <si>
    <t>980 1 14 02053 13 0000 410</t>
  </si>
  <si>
    <t>980 1 14 02000 00 0000 410</t>
  </si>
  <si>
    <t>0400015170</t>
  </si>
  <si>
    <t xml:space="preserve">Расходы на реализацию инвестиционных программ и проектов развития общественной инфраструктуры </t>
  </si>
  <si>
    <t>Инвестиционные программы и проекты развития общественной инфраструктуры в Кировской области</t>
  </si>
  <si>
    <t>расходы на реализацию мероприятий по формированию современной городской среды за счет средств бджета поселения</t>
  </si>
  <si>
    <t>0400005550</t>
  </si>
  <si>
    <t>Реализация мероприятий национального проекта"Жилье и городская среда"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</si>
  <si>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</si>
  <si>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</si>
  <si>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0500005550</t>
  </si>
  <si>
    <t>Прочие неналоговые доходы</t>
  </si>
  <si>
    <t>Прочие неналоговые доходы бюджетов городских поселений</t>
  </si>
  <si>
    <t>980 111 07015 13 0000 120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</si>
  <si>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</si>
  <si>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Условно утверждаемые расходы</t>
  </si>
  <si>
    <t>0100088000</t>
  </si>
  <si>
    <t>Повышение квалификации специалистов по финансовой работе органов местного самоуправления</t>
  </si>
  <si>
    <t>0111515</t>
  </si>
  <si>
    <t>Повышение квалификации лиц, замещающих муниципальные должности, и муниципальных служащих в сфере размещения заказов</t>
  </si>
  <si>
    <t>0111516</t>
  </si>
  <si>
    <t>Мероприяти в сфере автомобильного транспорта</t>
  </si>
  <si>
    <t>Межбюджетные трансферты</t>
  </si>
  <si>
    <t xml:space="preserve">Софинансирование за счет средств местного бюджета  </t>
  </si>
  <si>
    <t>06000D0000</t>
  </si>
  <si>
    <t>Софинансирование за счет средств местного бюджета  на развитие и укрепление материально - технической базы муниципальных домов культуры.</t>
  </si>
  <si>
    <t>06000D7010</t>
  </si>
  <si>
    <t>0600702</t>
  </si>
  <si>
    <t>Муниципальная программа "Формирование современной городской среды муниципального образовния Куменское городское поселение" на 2018-2022 годы</t>
  </si>
  <si>
    <t>0700000000</t>
  </si>
  <si>
    <t>070F000000</t>
  </si>
  <si>
    <t>070F200000</t>
  </si>
  <si>
    <t>070F255550</t>
  </si>
  <si>
    <t xml:space="preserve"> Софинансирование расходных обязательств за счет средств местного бюджета</t>
  </si>
  <si>
    <t xml:space="preserve">Проведение выборов  </t>
  </si>
  <si>
    <t>0100005120</t>
  </si>
  <si>
    <t>Другие вопросы в области национальной безопасности</t>
  </si>
  <si>
    <t>Расходы за счет средств местного бюджета  на развитие и укрепление материально - технической базы муниципальных домов культуры.</t>
  </si>
  <si>
    <t xml:space="preserve"> Приложение № 2</t>
  </si>
  <si>
    <t>администратор</t>
  </si>
  <si>
    <t>Вид дохода</t>
  </si>
  <si>
    <t>программа</t>
  </si>
  <si>
    <t>операции сектора государственного управления</t>
  </si>
  <si>
    <t>0000</t>
  </si>
  <si>
    <t>10000000000</t>
  </si>
  <si>
    <t>1010200001</t>
  </si>
  <si>
    <t>110</t>
  </si>
  <si>
    <t>1030000000</t>
  </si>
  <si>
    <t>1030200001</t>
  </si>
  <si>
    <t>1060000000</t>
  </si>
  <si>
    <t>1060100000</t>
  </si>
  <si>
    <t>1060600000</t>
  </si>
  <si>
    <t>1110000000</t>
  </si>
  <si>
    <t>1110500000</t>
  </si>
  <si>
    <t>120</t>
  </si>
  <si>
    <t>1110700000</t>
  </si>
  <si>
    <t>1110900000</t>
  </si>
  <si>
    <t>1130000000</t>
  </si>
  <si>
    <t>1130100000</t>
  </si>
  <si>
    <t>130</t>
  </si>
  <si>
    <t>1130200000</t>
  </si>
  <si>
    <t>1140000000</t>
  </si>
  <si>
    <t>1140600000</t>
  </si>
  <si>
    <t>430</t>
  </si>
  <si>
    <t>1160000000</t>
  </si>
  <si>
    <t>140</t>
  </si>
  <si>
    <t>1170000000</t>
  </si>
  <si>
    <t>2000000000</t>
  </si>
  <si>
    <t>2020000000</t>
  </si>
  <si>
    <t>2021000000</t>
  </si>
  <si>
    <t>151</t>
  </si>
  <si>
    <t>2021500200</t>
  </si>
  <si>
    <t>2021500213</t>
  </si>
  <si>
    <t>2022000000</t>
  </si>
  <si>
    <t>2023000000</t>
  </si>
  <si>
    <t>2023002400</t>
  </si>
  <si>
    <t>2023002413</t>
  </si>
  <si>
    <t>2020400000</t>
  </si>
  <si>
    <t>2020499900</t>
  </si>
  <si>
    <t>Приложение №6</t>
  </si>
  <si>
    <t>000 2 02 20216 00 0000 150</t>
  </si>
  <si>
    <t>Субсидии бюджетам на осуществление дорожной деятельности в отношении автомобильных дорог 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</si>
  <si>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осуществление дорожной деятельности в отношении автомобильных дорог 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</si>
  <si>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</si>
  <si>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</si>
  <si>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</si>
  <si>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</si>
  <si>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9801140602513 0000 430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</si>
  <si>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</si>
  <si>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980 2 07 05030 13 0000 150</t>
  </si>
  <si>
    <t>Прочие безвожмездные поступления</t>
  </si>
  <si>
    <t>980 2 02 16001 13 0000 150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</si>
  <si>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</si>
  <si>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2021600113</t>
  </si>
  <si>
    <t>20220216000000</t>
  </si>
  <si>
    <t>2022999913</t>
  </si>
  <si>
    <t>150</t>
  </si>
  <si>
    <t>2070503013</t>
  </si>
  <si>
    <t>Прочие безвозмездные поступления</t>
  </si>
  <si>
    <t>ИТОГО</t>
  </si>
  <si>
    <t>980 2 02 49999 13 0000 150</t>
  </si>
  <si>
    <t>Прочие межбюджетные трансферты, передаваемые бюджетам городских поселений</t>
  </si>
  <si>
    <t>0400015000</t>
  </si>
  <si>
    <t>0400015550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</si>
  <si>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</si>
  <si>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Ремонт автомобильных дорог местного значения с твердым покрытием в границах городских населенных пунктах</t>
  </si>
  <si>
    <t>04000S5550</t>
  </si>
  <si>
    <t>Ремонт автомобильных дорог местного значения с твердым покрытием в границах городских населенных пунктах за счет средств бюджета поселения</t>
  </si>
  <si>
    <t>Инвестиционные программы и проекты развития общественной инфраструктуры муниципальных образований в Кировской области</t>
  </si>
  <si>
    <t>0500015540</t>
  </si>
  <si>
    <t>Создание мест (площадок) накопления твердых коммунальных отходов</t>
  </si>
  <si>
    <t>05000S5540</t>
  </si>
  <si>
    <t>Софинансирование расходов по созданию мест (площадок) накопления твердых коммунальных отходов</t>
  </si>
  <si>
    <t>Подготовка и повышение квалификации лиц, замещающих муниципальные должности и муниципальных служащих</t>
  </si>
  <si>
    <t>0100015560</t>
  </si>
  <si>
    <t>Грант на реализацию проекта "Народный бюджет"</t>
  </si>
  <si>
    <t>0600017170</t>
  </si>
  <si>
    <t>Профессиональная подготовка, переподготовка и повышение квалификации</t>
  </si>
  <si>
    <t>0100015000</t>
  </si>
  <si>
    <t>Софинансирование расходов на реализацию инвестиционных программ и проектов развития общественной инфраструктуры муниципальных образований в Кировской области</t>
  </si>
  <si>
    <t>0600017000</t>
  </si>
  <si>
    <t>1171503013</t>
  </si>
  <si>
    <t>0500015172</t>
  </si>
  <si>
    <t>05000S5172</t>
  </si>
  <si>
    <t>980 2 02 20216 13 0000 150</t>
  </si>
  <si>
    <t>Субсидии бюджетам городских поселений на осуществление дорожной деятельности в отношении автомобильных дорог 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</si>
  <si>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980 1140205313 0000 410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</si>
  <si>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 предприятий, в том числе казенных), в части реализации основных средств по указанному имуществу</t>
  </si>
  <si>
    <t>980 1171503013 0000 150</t>
  </si>
  <si>
    <t>Инициативные платежи, зачисляемые в бюджеты городских поселений</t>
  </si>
  <si>
    <t>980 2 02 25519 13 0000 150</t>
  </si>
  <si>
    <t>Субсидия бюджетам городских поселений на поддержку отрасли культуры</t>
  </si>
  <si>
    <t>980116101230101311140</t>
  </si>
  <si>
    <t>980 11701050130000180</t>
  </si>
  <si>
    <t>Невыясненные поступления, зачисляемые в бюджеты городских поселений</t>
  </si>
  <si>
    <t>2 02 25519 13</t>
  </si>
  <si>
    <t>Муниципальная программа "Развитие муниципального управления Куменского городского поселения на 2021-2026 годы"</t>
  </si>
  <si>
    <t xml:space="preserve">Инвестиционные программы и проекты развития общественной инфраструктуры муниципальных образований в Кировской области (Капитальный ремонт автомобильной дороги по ул. Промышленной  в пгт. Кумены Кировской области (длина участка 222,5м, ширина 6м)  (1335м2))
</t>
  </si>
  <si>
    <t>0400015178</t>
  </si>
  <si>
    <t>Закупка товаров, работ и услуг для государственных (муниципальных)  нужд</t>
  </si>
  <si>
    <t xml:space="preserve">Софинансирование расходов на реализацию инвестиционных программ и проектов развития общественной инфраструктуры муниципальных образований в Кировской области (Капитальный ремонт автомобильной дороги по ул. Промышленной  в пгт. Кумены Кировской области (длина участка 222,5м, ширина 6м)  (1335м2))
</t>
  </si>
  <si>
    <t>04000S5178</t>
  </si>
  <si>
    <t>Расходы за счет средств на выполнение расходных обязательств муниципальных образований</t>
  </si>
  <si>
    <t>0600015000</t>
  </si>
  <si>
    <t>0600015600</t>
  </si>
  <si>
    <t>06000S5600</t>
  </si>
  <si>
    <t>Софинансирование ремонта автомобильных дорог местного значения с твердым покрытием в границах городских населенных пунктах</t>
  </si>
  <si>
    <t>Поддержка отрасли культуры</t>
  </si>
  <si>
    <t>Софинансирование мероприятий на поддержку отрасли культуры</t>
  </si>
  <si>
    <t>000 116 1000 00 0000 140</t>
  </si>
  <si>
    <t>Платежи в целях возмещения причиненного ущерба (убытков)</t>
  </si>
  <si>
    <t>980 1161003213 0000 140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</si>
  <si>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</si>
  <si>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1161003213</t>
  </si>
  <si>
    <t>123</t>
  </si>
  <si>
    <t>Организация деятельности народных дружин</t>
  </si>
  <si>
    <t>Иные выплаты государственных (муниципальных) органов привлекаемым лицам</t>
  </si>
  <si>
    <t>Софинансирование расходов на организацию деятельности народных дружин за счет средств местного бюджета</t>
  </si>
  <si>
    <t>0400015210</t>
  </si>
  <si>
    <t>04000S5210</t>
  </si>
  <si>
    <t>Ремонт автомобильных дорог местного значения с твердым покрытием в границах городских населенных пунктов</t>
  </si>
  <si>
    <t>Софинансирование расходов по ремонту автомобильных дорог местного значения с твердым покрытием в границах городских населенных пунктов</t>
  </si>
  <si>
    <t>Создание мест (площадок) накопления тко</t>
  </si>
  <si>
    <t>Софинансирование расходов по созданию мест (площадок) накопления тко</t>
  </si>
  <si>
    <t>0500017170</t>
  </si>
  <si>
    <t>05000S7170</t>
  </si>
  <si>
    <t>Средства поселения на реализацию проекта "Народный бюджет"</t>
  </si>
  <si>
    <t>Муниципальная программа "Обеспечение жизнедеятельности населения Куменского городского поселения на 2021-2026 годы"</t>
  </si>
  <si>
    <t>Муниципальная программа "Управление муниципальным имуществом Куменского городского поселения на 2021-2026 годы"</t>
  </si>
  <si>
    <t>Муниципальная программа "Развитие транспортной инфраструктуры в Куменском городском поселении на 2018-2026 годы"</t>
  </si>
  <si>
    <t>Муниципальная программа "Развитие жилищно-коммунального хозяйства, энергосбережения и организация благоустройства территории муниципального образования Куменское городское поселение на 2021-2026 годы"</t>
  </si>
  <si>
    <t>Муниципальная программа "Развитие культуры Куменского городского поселения на 2021-2026 годы"</t>
  </si>
  <si>
    <t xml:space="preserve">                                                                                                       Приложение №3</t>
  </si>
  <si>
    <t>Приложение №4</t>
  </si>
  <si>
    <t>Приложение № 5</t>
  </si>
  <si>
    <t>182 1 01 02080 01 1000 110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</si>
  <si>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(суммы денежных взысканий (штрафов) по соответствующему платежу согласно законодательству Российской Федерации).</t>
  </si>
  <si>
    <t>182 1 01 02130 01 1000 110</t>
  </si>
  <si>
    <t>Налог на доходы физических лиц в отношении доходов от долевого участия в организации, полученных в виде дивидендов 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отмененному).</t>
  </si>
  <si>
    <t>2021600100</t>
  </si>
  <si>
    <t>0300015160</t>
  </si>
  <si>
    <t>03000S5160</t>
  </si>
  <si>
    <t>Муниципальная подпрограмма "Оборудование (дооборудование) пляжей (мест отдыха людей у воды) на территории Куменского городского поселения Куменского района на 2023 – 2025 годы»</t>
  </si>
  <si>
    <t>0310000000</t>
  </si>
  <si>
    <t>Мероприятия по оборудованию места отдыха людей у воды в Куменском городском поселении</t>
  </si>
  <si>
    <t>0310004300</t>
  </si>
  <si>
    <t>Создание и развитие молодежных пространств</t>
  </si>
  <si>
    <t>0600015090</t>
  </si>
  <si>
    <t>Софинансирование расходов по созданию и развитию молодежных пространств</t>
  </si>
  <si>
    <t>06000S5090</t>
  </si>
  <si>
    <t>Резервные средства</t>
  </si>
  <si>
    <t xml:space="preserve"> Объем поступлений доходов бюджета муниципального образования Куменское городское поселение по кодам классификации доходов за  2023 года</t>
  </si>
  <si>
    <t>Объем поступлений доходов бюджета муниципального образования Куменское городское поселение по кодам видов доходов, подвидов доходов, классификации сектора государственного управления за  2023 год</t>
  </si>
  <si>
    <t xml:space="preserve"> классификации расходов бюджета муниципального образования Куменское городское поселение за   2023 год</t>
  </si>
  <si>
    <t>Исполнение расходов по целевым статьям (муниципальным программам Куменского городского поселения и непрограммным направлениям деятельности), группам видов расходов классификации расходов бюджета муниципального образования Куменское городское поселение за  2023 год</t>
  </si>
  <si>
    <t>Исполнение расходов по ведомственной структуре расходов бюджета муниципального образования Куменское городское поселение за  2023 год</t>
  </si>
  <si>
    <t>Куменске городское поселение  за   2023 год</t>
  </si>
  <si>
    <t>980 2 02 16549 13 0000150</t>
  </si>
  <si>
    <t>Дотации (гранты) бюджетам городских поселений за достижение показателей деятельности органов местного самоуправления</t>
  </si>
  <si>
    <t>182 1 01 02140 01 1000 110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</si>
  <si>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</si>
  <si>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980 11705050130000180</t>
  </si>
  <si>
    <t xml:space="preserve"> Прочие неналоговые доходы бюджетов городских поселений.</t>
  </si>
  <si>
    <t xml:space="preserve"> Прочие неналоговые доходы бюджетов городских поселений</t>
  </si>
  <si>
    <t>2021654913</t>
  </si>
  <si>
    <t>2022551913</t>
  </si>
  <si>
    <t>Субсидии бюджетам городских поселений на поддержку отрасли культуры</t>
  </si>
  <si>
    <t>2024999913</t>
  </si>
  <si>
    <t>Уточненная роспись тыс. руб.</t>
  </si>
  <si>
    <t>Первоначальный план  (тыс.руб.)</t>
  </si>
  <si>
    <t>Достижение показателей деятельности органов исполнительной власти (органов местного самоуправления) Кировской области</t>
  </si>
  <si>
    <t>0100055490</t>
  </si>
  <si>
    <t>Обеспечение отопительного сезона</t>
  </si>
  <si>
    <t>050001742Г</t>
  </si>
  <si>
    <t xml:space="preserve">Достижение показателей деятельности органов исполнительной власти (органов местного самоуправления) Кировской области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</si>
</sst>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dd\.mm\.yyyy"/>
    <numFmt numFmtId="166" formatCode="#,##0.0"/>
  </numFmts>
  <fonts count="72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</font>
    <font>
      <sz val="8"/>
      <name val="Arial Cyr"/>
    </font>
    <font>
      <b/>
      <sz val="11"/>
      <name val="Arial Cyr"/>
    </font>
    <font>
      <sz val="10"/>
      <name val="Arial Cyr"/>
    </font>
    <font>
      <b/>
      <sz val="8"/>
      <name val="Arial Cyr"/>
    </font>
    <font>
      <b/>
      <sz val="8"/>
      <name val="Arial Cyr"/>
      <charset val="204"/>
    </font>
    <font>
      <b/>
      <sz val="10"/>
      <name val="Arial Cyr"/>
    </font>
    <font>
      <sz val="13"/>
      <name val="Times New Roman"/>
      <family val="1"/>
      <charset val="1"/>
    </font>
    <font>
      <sz val="8"/>
      <name val="Arial Cyr"/>
      <charset val="204"/>
    </font>
    <font>
      <sz val="8"/>
      <name val="Arial"/>
      <family val="2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sz val="12"/>
      <name val="Calibri"/>
      <family val="2"/>
      <charset val="204"/>
    </font>
    <font>
      <i/>
      <sz val="12"/>
      <name val="Times New Roman"/>
      <family val="1"/>
      <charset val="204"/>
    </font>
    <font>
      <b/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22272F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333333"/>
      <name val="Times New Roman"/>
      <family val="1"/>
      <charset val="204"/>
    </font>
    <font>
      <sz val="8"/>
      <name val="Calibri"/>
      <family val="2"/>
      <charset val="204"/>
    </font>
    <font>
      <sz val="8"/>
      <color rgb="FF464C55"/>
      <name val="Times New Roman"/>
      <family val="1"/>
      <charset val="204"/>
    </font>
    <font>
      <sz val="12"/>
      <color rgb="FF2A3143"/>
      <name val="Formular"/>
    </font>
    <font>
      <sz val="13"/>
      <name val="Calibri"/>
      <family val="2"/>
      <charset val="204"/>
    </font>
    <font>
      <sz val="8"/>
      <color rgb="FF333333"/>
      <name val="Arial"/>
      <family val="2"/>
      <charset val="204"/>
    </font>
    <font>
      <sz val="11"/>
      <color rgb="FF2A3143"/>
      <name val="Formular"/>
    </font>
    <font>
      <b/>
      <sz val="12"/>
      <color indexed="8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44"/>
      </patternFill>
    </fill>
    <fill>
      <patternFill patternType="solid">
        <fgColor rgb="FFFFFFFF"/>
        <bgColor indexed="64"/>
      </patternFill>
    </fill>
  </fills>
  <borders count="6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indexed="8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89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51" fillId="0" borderId="0"/>
    <xf numFmtId="0" fontId="52" fillId="0" borderId="0"/>
    <xf numFmtId="0" fontId="53" fillId="0" borderId="0"/>
    <xf numFmtId="0" fontId="53" fillId="0" borderId="0">
      <alignment horizontal="left"/>
    </xf>
    <xf numFmtId="0" fontId="53" fillId="0" borderId="23">
      <alignment horizontal="center" vertical="top" wrapText="1"/>
    </xf>
    <xf numFmtId="0" fontId="53" fillId="0" borderId="23">
      <alignment horizontal="center" vertical="center"/>
    </xf>
    <xf numFmtId="0" fontId="53" fillId="0" borderId="24">
      <alignment horizontal="left" wrapText="1"/>
    </xf>
    <xf numFmtId="0" fontId="53" fillId="0" borderId="25">
      <alignment horizontal="left" wrapText="1"/>
    </xf>
    <xf numFmtId="0" fontId="53" fillId="0" borderId="26">
      <alignment horizontal="left" wrapText="1" indent="2"/>
    </xf>
    <xf numFmtId="0" fontId="54" fillId="0" borderId="0"/>
    <xf numFmtId="0" fontId="53" fillId="0" borderId="27">
      <alignment horizontal="left"/>
    </xf>
    <xf numFmtId="0" fontId="53" fillId="0" borderId="28">
      <alignment horizontal="center" vertical="center"/>
    </xf>
    <xf numFmtId="49" fontId="53" fillId="0" borderId="29">
      <alignment horizontal="center" wrapText="1"/>
    </xf>
    <xf numFmtId="49" fontId="53" fillId="0" borderId="30">
      <alignment horizontal="center" shrinkToFit="1"/>
    </xf>
    <xf numFmtId="49" fontId="53" fillId="0" borderId="31">
      <alignment horizontal="center" shrinkToFit="1"/>
    </xf>
    <xf numFmtId="0" fontId="55" fillId="0" borderId="0"/>
    <xf numFmtId="49" fontId="53" fillId="0" borderId="32">
      <alignment horizontal="center"/>
    </xf>
    <xf numFmtId="49" fontId="53" fillId="0" borderId="33">
      <alignment horizontal="center"/>
    </xf>
    <xf numFmtId="49" fontId="53" fillId="0" borderId="34">
      <alignment horizontal="center"/>
    </xf>
    <xf numFmtId="49" fontId="53" fillId="0" borderId="0"/>
    <xf numFmtId="0" fontId="53" fillId="0" borderId="35">
      <alignment horizontal="left" wrapText="1"/>
    </xf>
    <xf numFmtId="0" fontId="53" fillId="0" borderId="36">
      <alignment horizontal="left" wrapText="1"/>
    </xf>
    <xf numFmtId="49" fontId="53" fillId="0" borderId="27"/>
    <xf numFmtId="49" fontId="53" fillId="0" borderId="23">
      <alignment horizontal="center" vertical="top" wrapText="1"/>
    </xf>
    <xf numFmtId="49" fontId="53" fillId="0" borderId="28">
      <alignment horizontal="center" vertical="center"/>
    </xf>
    <xf numFmtId="4" fontId="53" fillId="0" borderId="32">
      <alignment horizontal="right" shrinkToFit="1"/>
    </xf>
    <xf numFmtId="4" fontId="53" fillId="0" borderId="33">
      <alignment horizontal="right" shrinkToFit="1"/>
    </xf>
    <xf numFmtId="4" fontId="53" fillId="0" borderId="34">
      <alignment horizontal="right" shrinkToFit="1"/>
    </xf>
    <xf numFmtId="0" fontId="52" fillId="0" borderId="0">
      <alignment horizontal="center"/>
    </xf>
    <xf numFmtId="0" fontId="55" fillId="0" borderId="37"/>
    <xf numFmtId="0" fontId="53" fillId="0" borderId="38">
      <alignment horizontal="right"/>
    </xf>
    <xf numFmtId="49" fontId="53" fillId="0" borderId="38">
      <alignment horizontal="right" vertical="center"/>
    </xf>
    <xf numFmtId="49" fontId="53" fillId="0" borderId="38">
      <alignment horizontal="right"/>
    </xf>
    <xf numFmtId="49" fontId="53" fillId="0" borderId="38"/>
    <xf numFmtId="0" fontId="53" fillId="0" borderId="35">
      <alignment horizontal="center"/>
    </xf>
    <xf numFmtId="0" fontId="53" fillId="0" borderId="28">
      <alignment horizontal="center"/>
    </xf>
    <xf numFmtId="49" fontId="53" fillId="0" borderId="39">
      <alignment horizontal="center"/>
    </xf>
    <xf numFmtId="165" fontId="53" fillId="0" borderId="40">
      <alignment horizontal="center"/>
    </xf>
    <xf numFmtId="49" fontId="53" fillId="0" borderId="40">
      <alignment horizontal="center" vertical="center"/>
    </xf>
    <xf numFmtId="49" fontId="53" fillId="0" borderId="40">
      <alignment horizontal="center"/>
    </xf>
    <xf numFmtId="49" fontId="53" fillId="0" borderId="41">
      <alignment horizontal="center"/>
    </xf>
    <xf numFmtId="0" fontId="52" fillId="0" borderId="35">
      <alignment horizontal="center"/>
    </xf>
    <xf numFmtId="0" fontId="56" fillId="0" borderId="0">
      <alignment horizontal="right"/>
    </xf>
    <xf numFmtId="0" fontId="56" fillId="0" borderId="42">
      <alignment horizontal="right"/>
    </xf>
    <xf numFmtId="0" fontId="56" fillId="0" borderId="43">
      <alignment horizontal="right"/>
    </xf>
    <xf numFmtId="0" fontId="51" fillId="0" borderId="44"/>
    <xf numFmtId="0" fontId="51" fillId="0" borderId="42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5" applyNumberFormat="0" applyAlignment="0" applyProtection="0"/>
    <xf numFmtId="0" fontId="3" fillId="20" borderId="6" applyNumberFormat="0" applyAlignment="0" applyProtection="0"/>
    <xf numFmtId="0" fontId="4" fillId="20" borderId="5" applyNumberFormat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10" applyNumberFormat="0" applyFill="0" applyAlignment="0" applyProtection="0"/>
    <xf numFmtId="0" fontId="9" fillId="21" borderId="11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0" fillId="23" borderId="12" applyNumberFormat="0" applyAlignment="0" applyProtection="0"/>
    <xf numFmtId="0" fontId="14" fillId="0" borderId="13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326">
    <xf numFmtId="0" fontId="0" fillId="0" borderId="0" xfId="0"/>
    <xf numFmtId="0" fontId="0" fillId="0" borderId="3" xfId="0" applyBorder="1"/>
    <xf numFmtId="0" fontId="19" fillId="0" borderId="14" xfId="0" applyFont="1" applyBorder="1" applyAlignment="1">
      <alignment horizontal="center" wrapText="1"/>
    </xf>
    <xf numFmtId="0" fontId="19" fillId="0" borderId="14" xfId="0" applyFont="1" applyBorder="1" applyAlignment="1">
      <alignment vertical="top" wrapText="1"/>
    </xf>
    <xf numFmtId="0" fontId="23" fillId="0" borderId="0" xfId="0" applyFont="1"/>
    <xf numFmtId="0" fontId="24" fillId="0" borderId="0" xfId="0" applyFont="1"/>
    <xf numFmtId="0" fontId="23" fillId="0" borderId="0" xfId="0" applyFont="1" applyAlignment="1">
      <alignment horizontal="justify"/>
    </xf>
    <xf numFmtId="0" fontId="24" fillId="0" borderId="0" xfId="0" applyFont="1" applyFill="1"/>
    <xf numFmtId="0" fontId="24" fillId="0" borderId="0" xfId="0" applyFont="1" applyBorder="1"/>
    <xf numFmtId="0" fontId="25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0" fontId="26" fillId="0" borderId="1" xfId="0" applyFont="1" applyBorder="1"/>
    <xf numFmtId="49" fontId="26" fillId="0" borderId="1" xfId="0" applyNumberFormat="1" applyFont="1" applyBorder="1" applyAlignment="1">
      <alignment horizontal="center"/>
    </xf>
    <xf numFmtId="164" fontId="26" fillId="0" borderId="1" xfId="0" applyNumberFormat="1" applyFont="1" applyBorder="1" applyAlignment="1">
      <alignment horizontal="center"/>
    </xf>
    <xf numFmtId="164" fontId="24" fillId="0" borderId="1" xfId="0" applyNumberFormat="1" applyFont="1" applyBorder="1" applyAlignment="1">
      <alignment horizontal="center"/>
    </xf>
    <xf numFmtId="49" fontId="25" fillId="0" borderId="1" xfId="0" applyNumberFormat="1" applyFont="1" applyBorder="1" applyAlignment="1">
      <alignment horizontal="center"/>
    </xf>
    <xf numFmtId="164" fontId="25" fillId="0" borderId="1" xfId="0" applyNumberFormat="1" applyFont="1" applyBorder="1" applyAlignment="1">
      <alignment horizontal="center"/>
    </xf>
    <xf numFmtId="0" fontId="26" fillId="0" borderId="1" xfId="0" applyFont="1" applyBorder="1" applyAlignment="1">
      <alignment vertical="center" wrapText="1"/>
    </xf>
    <xf numFmtId="0" fontId="23" fillId="0" borderId="0" xfId="0" applyFont="1" applyAlignment="1">
      <alignment horizontal="right"/>
    </xf>
    <xf numFmtId="0" fontId="18" fillId="0" borderId="0" xfId="0" applyFont="1" applyBorder="1" applyAlignment="1">
      <alignment horizontal="right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49" fontId="27" fillId="0" borderId="1" xfId="0" applyNumberFormat="1" applyFont="1" applyBorder="1" applyAlignment="1">
      <alignment vertical="center" wrapText="1"/>
    </xf>
    <xf numFmtId="49" fontId="27" fillId="0" borderId="1" xfId="0" applyNumberFormat="1" applyFont="1" applyBorder="1" applyAlignment="1">
      <alignment wrapText="1"/>
    </xf>
    <xf numFmtId="49" fontId="22" fillId="0" borderId="1" xfId="0" applyNumberFormat="1" applyFont="1" applyBorder="1" applyAlignment="1">
      <alignment wrapText="1"/>
    </xf>
    <xf numFmtId="49" fontId="22" fillId="0" borderId="1" xfId="0" applyNumberFormat="1" applyFont="1" applyBorder="1" applyAlignment="1"/>
    <xf numFmtId="49" fontId="27" fillId="0" borderId="1" xfId="0" applyNumberFormat="1" applyFont="1" applyBorder="1"/>
    <xf numFmtId="49" fontId="22" fillId="0" borderId="1" xfId="0" applyNumberFormat="1" applyFont="1" applyBorder="1"/>
    <xf numFmtId="49" fontId="22" fillId="0" borderId="1" xfId="0" applyNumberFormat="1" applyFont="1" applyFill="1" applyBorder="1" applyAlignment="1">
      <alignment wrapText="1"/>
    </xf>
    <xf numFmtId="49" fontId="22" fillId="0" borderId="1" xfId="0" applyNumberFormat="1" applyFont="1" applyFill="1" applyBorder="1"/>
    <xf numFmtId="0" fontId="22" fillId="0" borderId="0" xfId="0" applyFont="1" applyFill="1"/>
    <xf numFmtId="0" fontId="22" fillId="0" borderId="14" xfId="0" applyFont="1" applyFill="1" applyBorder="1" applyAlignment="1">
      <alignment horizontal="center" vertical="center" wrapText="1"/>
    </xf>
    <xf numFmtId="164" fontId="27" fillId="0" borderId="14" xfId="0" applyNumberFormat="1" applyFont="1" applyFill="1" applyBorder="1"/>
    <xf numFmtId="164" fontId="22" fillId="0" borderId="14" xfId="0" applyNumberFormat="1" applyFont="1" applyFill="1" applyBorder="1"/>
    <xf numFmtId="164" fontId="21" fillId="0" borderId="14" xfId="0" applyNumberFormat="1" applyFont="1" applyFill="1" applyBorder="1"/>
    <xf numFmtId="0" fontId="29" fillId="0" borderId="26" xfId="27" applyNumberFormat="1" applyFont="1" applyFill="1" applyProtection="1">
      <alignment horizontal="left" wrapText="1" indent="2"/>
    </xf>
    <xf numFmtId="0" fontId="24" fillId="0" borderId="0" xfId="0" applyFont="1" applyFill="1" applyProtection="1">
      <protection locked="0"/>
    </xf>
    <xf numFmtId="164" fontId="29" fillId="0" borderId="34" xfId="37" applyNumberFormat="1" applyFont="1" applyFill="1" applyAlignment="1" applyProtection="1">
      <alignment horizontal="center"/>
    </xf>
    <xf numFmtId="164" fontId="29" fillId="0" borderId="34" xfId="46" applyNumberFormat="1" applyFont="1" applyFill="1" applyAlignment="1" applyProtection="1">
      <alignment horizontal="center" shrinkToFit="1"/>
    </xf>
    <xf numFmtId="0" fontId="31" fillId="0" borderId="0" xfId="65" applyNumberFormat="1" applyFont="1" applyFill="1" applyBorder="1" applyProtection="1"/>
    <xf numFmtId="0" fontId="25" fillId="0" borderId="1" xfId="0" applyFont="1" applyBorder="1" applyAlignment="1">
      <alignment horizontal="center" vertical="center"/>
    </xf>
    <xf numFmtId="0" fontId="28" fillId="0" borderId="0" xfId="0" applyFont="1" applyFill="1"/>
    <xf numFmtId="11" fontId="35" fillId="0" borderId="1" xfId="0" applyNumberFormat="1" applyFont="1" applyFill="1" applyBorder="1" applyAlignment="1">
      <alignment horizontal="left" wrapText="1"/>
    </xf>
    <xf numFmtId="0" fontId="17" fillId="0" borderId="0" xfId="0" applyFont="1" applyBorder="1" applyAlignment="1">
      <alignment horizontal="center"/>
    </xf>
    <xf numFmtId="0" fontId="19" fillId="0" borderId="14" xfId="0" applyFont="1" applyFill="1" applyBorder="1" applyAlignment="1">
      <alignment vertical="center" wrapText="1"/>
    </xf>
    <xf numFmtId="0" fontId="29" fillId="0" borderId="0" xfId="22" applyNumberFormat="1" applyFont="1" applyFill="1" applyBorder="1" applyProtection="1">
      <alignment horizontal="left"/>
    </xf>
    <xf numFmtId="0" fontId="23" fillId="0" borderId="0" xfId="0" applyFont="1" applyFill="1"/>
    <xf numFmtId="0" fontId="22" fillId="0" borderId="0" xfId="63" applyNumberFormat="1" applyFont="1" applyFill="1" applyBorder="1" applyProtection="1">
      <alignment horizontal="right"/>
    </xf>
    <xf numFmtId="0" fontId="24" fillId="0" borderId="0" xfId="0" applyFont="1" applyFill="1" applyBorder="1" applyProtection="1">
      <protection locked="0"/>
    </xf>
    <xf numFmtId="49" fontId="29" fillId="0" borderId="0" xfId="51" applyFont="1" applyFill="1" applyBorder="1" applyAlignment="1" applyProtection="1">
      <alignment horizontal="center"/>
    </xf>
    <xf numFmtId="49" fontId="29" fillId="0" borderId="0" xfId="58" applyFont="1" applyFill="1" applyBorder="1" applyAlignment="1" applyProtection="1">
      <alignment horizontal="center"/>
    </xf>
    <xf numFmtId="0" fontId="29" fillId="0" borderId="0" xfId="22" applyNumberFormat="1" applyFont="1" applyFill="1" applyBorder="1" applyAlignment="1" applyProtection="1">
      <alignment horizontal="center"/>
    </xf>
    <xf numFmtId="49" fontId="29" fillId="0" borderId="0" xfId="38" applyFont="1" applyFill="1" applyBorder="1" applyAlignment="1" applyProtection="1">
      <alignment horizontal="center"/>
    </xf>
    <xf numFmtId="49" fontId="29" fillId="0" borderId="0" xfId="59" applyFont="1" applyFill="1" applyBorder="1" applyAlignment="1" applyProtection="1">
      <alignment horizontal="center"/>
    </xf>
    <xf numFmtId="0" fontId="30" fillId="0" borderId="0" xfId="60" applyNumberFormat="1" applyFont="1" applyFill="1" applyBorder="1" applyProtection="1">
      <alignment horizontal="center"/>
    </xf>
    <xf numFmtId="0" fontId="31" fillId="0" borderId="0" xfId="64" applyNumberFormat="1" applyFont="1" applyFill="1" applyBorder="1" applyProtection="1"/>
    <xf numFmtId="49" fontId="29" fillId="0" borderId="32" xfId="35" applyFont="1" applyFill="1" applyAlignment="1" applyProtection="1">
      <alignment horizontal="center"/>
    </xf>
    <xf numFmtId="4" fontId="29" fillId="0" borderId="32" xfId="44" applyFont="1" applyFill="1" applyAlignment="1" applyProtection="1">
      <alignment horizontal="center" shrinkToFit="1"/>
    </xf>
    <xf numFmtId="4" fontId="29" fillId="0" borderId="45" xfId="44" applyFont="1" applyFill="1" applyBorder="1" applyAlignment="1" applyProtection="1">
      <alignment horizontal="center" shrinkToFit="1"/>
    </xf>
    <xf numFmtId="0" fontId="29" fillId="0" borderId="25" xfId="26" applyNumberFormat="1" applyFont="1" applyFill="1" applyProtection="1">
      <alignment horizontal="left" wrapText="1"/>
    </xf>
    <xf numFmtId="49" fontId="29" fillId="0" borderId="33" xfId="36" applyFont="1" applyFill="1" applyAlignment="1" applyProtection="1">
      <alignment horizontal="center"/>
    </xf>
    <xf numFmtId="4" fontId="29" fillId="0" borderId="33" xfId="45" applyFont="1" applyFill="1" applyAlignment="1" applyProtection="1">
      <alignment horizontal="center" shrinkToFit="1"/>
    </xf>
    <xf numFmtId="4" fontId="29" fillId="0" borderId="46" xfId="45" applyFont="1" applyFill="1" applyBorder="1" applyAlignment="1" applyProtection="1">
      <alignment horizontal="center" shrinkToFit="1"/>
    </xf>
    <xf numFmtId="49" fontId="29" fillId="0" borderId="34" xfId="37" applyFont="1" applyFill="1" applyAlignment="1" applyProtection="1">
      <alignment horizontal="center"/>
    </xf>
    <xf numFmtId="4" fontId="29" fillId="0" borderId="34" xfId="46" applyFont="1" applyFill="1" applyAlignment="1" applyProtection="1">
      <alignment horizontal="center" shrinkToFit="1"/>
    </xf>
    <xf numFmtId="4" fontId="29" fillId="0" borderId="47" xfId="46" applyFont="1" applyFill="1" applyBorder="1" applyAlignment="1" applyProtection="1">
      <alignment horizontal="center" shrinkToFit="1"/>
    </xf>
    <xf numFmtId="0" fontId="32" fillId="0" borderId="26" xfId="27" applyNumberFormat="1" applyFont="1" applyFill="1" applyProtection="1">
      <alignment horizontal="left" wrapText="1" indent="2"/>
    </xf>
    <xf numFmtId="164" fontId="32" fillId="0" borderId="34" xfId="46" applyNumberFormat="1" applyFont="1" applyFill="1" applyAlignment="1" applyProtection="1">
      <alignment horizontal="center" shrinkToFit="1"/>
    </xf>
    <xf numFmtId="166" fontId="33" fillId="0" borderId="47" xfId="46" applyNumberFormat="1" applyFont="1" applyFill="1" applyBorder="1" applyAlignment="1" applyProtection="1">
      <alignment horizontal="center" shrinkToFit="1"/>
    </xf>
    <xf numFmtId="0" fontId="34" fillId="0" borderId="0" xfId="65" applyNumberFormat="1" applyFont="1" applyFill="1" applyBorder="1" applyProtection="1"/>
    <xf numFmtId="0" fontId="28" fillId="0" borderId="0" xfId="0" applyFont="1" applyFill="1" applyProtection="1">
      <protection locked="0"/>
    </xf>
    <xf numFmtId="166" fontId="29" fillId="0" borderId="47" xfId="46" applyNumberFormat="1" applyFont="1" applyFill="1" applyBorder="1" applyAlignment="1" applyProtection="1">
      <alignment horizontal="center" shrinkToFit="1"/>
    </xf>
    <xf numFmtId="164" fontId="32" fillId="0" borderId="34" xfId="37" applyNumberFormat="1" applyFont="1" applyFill="1" applyAlignment="1" applyProtection="1">
      <alignment horizontal="center"/>
    </xf>
    <xf numFmtId="0" fontId="36" fillId="0" borderId="26" xfId="27" applyNumberFormat="1" applyFont="1" applyFill="1" applyProtection="1">
      <alignment horizontal="left" wrapText="1" indent="2"/>
    </xf>
    <xf numFmtId="164" fontId="36" fillId="0" borderId="34" xfId="46" applyNumberFormat="1" applyFont="1" applyFill="1" applyAlignment="1" applyProtection="1">
      <alignment horizontal="center" shrinkToFit="1"/>
    </xf>
    <xf numFmtId="0" fontId="18" fillId="0" borderId="14" xfId="0" applyFont="1" applyFill="1" applyBorder="1" applyAlignment="1">
      <alignment wrapText="1"/>
    </xf>
    <xf numFmtId="0" fontId="29" fillId="0" borderId="49" xfId="27" applyNumberFormat="1" applyFont="1" applyFill="1" applyBorder="1" applyProtection="1">
      <alignment horizontal="left" wrapText="1" indent="2"/>
    </xf>
    <xf numFmtId="164" fontId="29" fillId="0" borderId="48" xfId="37" applyNumberFormat="1" applyFont="1" applyFill="1" applyBorder="1" applyAlignment="1" applyProtection="1">
      <alignment horizontal="center"/>
    </xf>
    <xf numFmtId="164" fontId="29" fillId="0" borderId="48" xfId="46" applyNumberFormat="1" applyFont="1" applyFill="1" applyBorder="1" applyAlignment="1" applyProtection="1">
      <alignment horizontal="center" shrinkToFit="1"/>
    </xf>
    <xf numFmtId="164" fontId="57" fillId="0" borderId="14" xfId="28" applyNumberFormat="1" applyFont="1" applyFill="1" applyBorder="1" applyAlignment="1" applyProtection="1">
      <alignment horizontal="center"/>
    </xf>
    <xf numFmtId="166" fontId="32" fillId="0" borderId="47" xfId="46" applyNumberFormat="1" applyFont="1" applyFill="1" applyBorder="1" applyAlignment="1" applyProtection="1">
      <alignment horizontal="center" shrinkToFit="1"/>
    </xf>
    <xf numFmtId="0" fontId="57" fillId="0" borderId="0" xfId="28" applyNumberFormat="1" applyFont="1" applyFill="1" applyProtection="1"/>
    <xf numFmtId="0" fontId="24" fillId="0" borderId="0" xfId="0" applyFont="1" applyFill="1" applyAlignment="1" applyProtection="1">
      <alignment horizontal="center"/>
      <protection locked="0"/>
    </xf>
    <xf numFmtId="0" fontId="19" fillId="0" borderId="14" xfId="0" applyFont="1" applyBorder="1" applyAlignment="1">
      <alignment horizontal="center" vertical="top" wrapText="1"/>
    </xf>
    <xf numFmtId="164" fontId="19" fillId="0" borderId="14" xfId="0" applyNumberFormat="1" applyFont="1" applyBorder="1" applyAlignment="1">
      <alignment horizontal="center" wrapText="1"/>
    </xf>
    <xf numFmtId="164" fontId="36" fillId="0" borderId="34" xfId="37" applyNumberFormat="1" applyFont="1" applyFill="1" applyAlignment="1" applyProtection="1">
      <alignment horizontal="center"/>
    </xf>
    <xf numFmtId="0" fontId="33" fillId="0" borderId="26" xfId="27" applyNumberFormat="1" applyFont="1" applyFill="1" applyProtection="1">
      <alignment horizontal="left" wrapText="1" indent="2"/>
    </xf>
    <xf numFmtId="164" fontId="29" fillId="0" borderId="50" xfId="37" applyNumberFormat="1" applyFont="1" applyFill="1" applyBorder="1" applyAlignment="1" applyProtection="1">
      <alignment horizontal="center"/>
    </xf>
    <xf numFmtId="0" fontId="37" fillId="24" borderId="51" xfId="0" applyFont="1" applyFill="1" applyBorder="1" applyAlignment="1">
      <alignment horizontal="center" vertical="center" wrapText="1"/>
    </xf>
    <xf numFmtId="164" fontId="33" fillId="0" borderId="34" xfId="37" applyNumberFormat="1" applyFont="1" applyFill="1" applyAlignment="1" applyProtection="1">
      <alignment horizontal="center"/>
    </xf>
    <xf numFmtId="0" fontId="38" fillId="0" borderId="1" xfId="0" applyFont="1" applyBorder="1"/>
    <xf numFmtId="0" fontId="38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38" fillId="0" borderId="1" xfId="0" applyFont="1" applyFill="1" applyBorder="1" applyAlignment="1">
      <alignment vertical="center" wrapText="1"/>
    </xf>
    <xf numFmtId="0" fontId="41" fillId="0" borderId="0" xfId="0" applyFont="1" applyFill="1"/>
    <xf numFmtId="0" fontId="22" fillId="0" borderId="0" xfId="0" applyFont="1"/>
    <xf numFmtId="0" fontId="19" fillId="0" borderId="1" xfId="0" applyFont="1" applyBorder="1"/>
    <xf numFmtId="49" fontId="19" fillId="0" borderId="1" xfId="0" applyNumberFormat="1" applyFont="1" applyBorder="1" applyAlignment="1">
      <alignment horizontal="center"/>
    </xf>
    <xf numFmtId="0" fontId="22" fillId="0" borderId="1" xfId="0" applyNumberFormat="1" applyFont="1" applyFill="1" applyBorder="1" applyAlignment="1">
      <alignment horizontal="center"/>
    </xf>
    <xf numFmtId="0" fontId="41" fillId="0" borderId="14" xfId="0" applyFont="1" applyFill="1" applyBorder="1" applyAlignment="1">
      <alignment horizontal="center"/>
    </xf>
    <xf numFmtId="164" fontId="41" fillId="0" borderId="14" xfId="0" applyNumberFormat="1" applyFont="1" applyFill="1" applyBorder="1" applyAlignment="1">
      <alignment horizontal="center"/>
    </xf>
    <xf numFmtId="2" fontId="27" fillId="0" borderId="1" xfId="0" applyNumberFormat="1" applyFont="1" applyFill="1" applyBorder="1"/>
    <xf numFmtId="49" fontId="19" fillId="0" borderId="1" xfId="0" applyNumberFormat="1" applyFont="1" applyBorder="1"/>
    <xf numFmtId="2" fontId="22" fillId="0" borderId="1" xfId="0" applyNumberFormat="1" applyFont="1" applyFill="1" applyBorder="1"/>
    <xf numFmtId="2" fontId="21" fillId="0" borderId="14" xfId="0" applyNumberFormat="1" applyFont="1" applyFill="1" applyBorder="1"/>
    <xf numFmtId="164" fontId="43" fillId="0" borderId="14" xfId="0" applyNumberFormat="1" applyFont="1" applyFill="1" applyBorder="1" applyAlignment="1">
      <alignment horizontal="center"/>
    </xf>
    <xf numFmtId="49" fontId="19" fillId="0" borderId="1" xfId="0" applyNumberFormat="1" applyFont="1" applyFill="1" applyBorder="1"/>
    <xf numFmtId="2" fontId="22" fillId="0" borderId="15" xfId="0" applyNumberFormat="1" applyFont="1" applyFill="1" applyBorder="1"/>
    <xf numFmtId="0" fontId="41" fillId="0" borderId="14" xfId="0" applyFont="1" applyFill="1" applyBorder="1"/>
    <xf numFmtId="2" fontId="27" fillId="0" borderId="15" xfId="0" applyNumberFormat="1" applyFont="1" applyFill="1" applyBorder="1"/>
    <xf numFmtId="0" fontId="19" fillId="0" borderId="1" xfId="0" applyFont="1" applyBorder="1" applyAlignment="1">
      <alignment vertical="center" wrapText="1"/>
    </xf>
    <xf numFmtId="2" fontId="22" fillId="0" borderId="16" xfId="0" applyNumberFormat="1" applyFont="1" applyFill="1" applyBorder="1"/>
    <xf numFmtId="0" fontId="24" fillId="0" borderId="0" xfId="0" applyFont="1" applyAlignment="1">
      <alignment horizontal="center"/>
    </xf>
    <xf numFmtId="0" fontId="24" fillId="0" borderId="0" xfId="0" applyFont="1" applyBorder="1" applyAlignment="1">
      <alignment horizontal="center"/>
    </xf>
    <xf numFmtId="0" fontId="24" fillId="0" borderId="0" xfId="0" applyFont="1" applyFill="1" applyAlignment="1">
      <alignment horizontal="center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/>
    </xf>
    <xf numFmtId="0" fontId="27" fillId="0" borderId="1" xfId="0" applyFont="1" applyBorder="1" applyAlignment="1">
      <alignment wrapText="1"/>
    </xf>
    <xf numFmtId="0" fontId="42" fillId="0" borderId="1" xfId="0" applyFont="1" applyBorder="1" applyAlignment="1">
      <alignment vertical="center" wrapText="1"/>
    </xf>
    <xf numFmtId="49" fontId="42" fillId="0" borderId="1" xfId="0" applyNumberFormat="1" applyFont="1" applyBorder="1" applyAlignment="1">
      <alignment wrapText="1"/>
    </xf>
    <xf numFmtId="49" fontId="42" fillId="0" borderId="1" xfId="0" applyNumberFormat="1" applyFont="1" applyBorder="1"/>
    <xf numFmtId="0" fontId="22" fillId="25" borderId="1" xfId="0" applyFont="1" applyFill="1" applyBorder="1" applyAlignment="1">
      <alignment vertical="center" wrapText="1"/>
    </xf>
    <xf numFmtId="49" fontId="42" fillId="25" borderId="1" xfId="0" applyNumberFormat="1" applyFont="1" applyFill="1" applyBorder="1" applyAlignment="1">
      <alignment wrapText="1"/>
    </xf>
    <xf numFmtId="49" fontId="22" fillId="25" borderId="1" xfId="0" applyNumberFormat="1" applyFont="1" applyFill="1" applyBorder="1"/>
    <xf numFmtId="49" fontId="42" fillId="25" borderId="1" xfId="0" applyNumberFormat="1" applyFont="1" applyFill="1" applyBorder="1"/>
    <xf numFmtId="0" fontId="42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49" fontId="19" fillId="0" borderId="1" xfId="0" applyNumberFormat="1" applyFont="1" applyFill="1" applyBorder="1" applyAlignment="1">
      <alignment wrapText="1"/>
    </xf>
    <xf numFmtId="11" fontId="22" fillId="0" borderId="1" xfId="0" applyNumberFormat="1" applyFont="1" applyFill="1" applyBorder="1" applyAlignment="1">
      <alignment horizontal="left" wrapText="1"/>
    </xf>
    <xf numFmtId="49" fontId="22" fillId="0" borderId="2" xfId="0" applyNumberFormat="1" applyFont="1" applyBorder="1"/>
    <xf numFmtId="49" fontId="44" fillId="0" borderId="1" xfId="0" applyNumberFormat="1" applyFont="1" applyBorder="1" applyAlignment="1">
      <alignment wrapText="1"/>
    </xf>
    <xf numFmtId="49" fontId="44" fillId="0" borderId="15" xfId="0" applyNumberFormat="1" applyFont="1" applyBorder="1" applyAlignment="1">
      <alignment wrapText="1"/>
    </xf>
    <xf numFmtId="49" fontId="44" fillId="0" borderId="14" xfId="0" applyNumberFormat="1" applyFont="1" applyBorder="1"/>
    <xf numFmtId="49" fontId="22" fillId="0" borderId="15" xfId="0" applyNumberFormat="1" applyFont="1" applyBorder="1" applyAlignment="1">
      <alignment wrapText="1"/>
    </xf>
    <xf numFmtId="49" fontId="22" fillId="0" borderId="14" xfId="0" applyNumberFormat="1" applyFont="1" applyBorder="1"/>
    <xf numFmtId="49" fontId="18" fillId="0" borderId="14" xfId="0" applyNumberFormat="1" applyFont="1" applyBorder="1" applyAlignment="1">
      <alignment horizontal="center"/>
    </xf>
    <xf numFmtId="49" fontId="45" fillId="0" borderId="14" xfId="0" applyNumberFormat="1" applyFont="1" applyBorder="1" applyAlignment="1">
      <alignment horizontal="center"/>
    </xf>
    <xf numFmtId="0" fontId="29" fillId="0" borderId="52" xfId="25" applyNumberFormat="1" applyFont="1" applyFill="1" applyBorder="1" applyProtection="1">
      <alignment horizontal="left" wrapText="1"/>
    </xf>
    <xf numFmtId="0" fontId="28" fillId="0" borderId="14" xfId="0" applyFont="1" applyFill="1" applyBorder="1" applyProtection="1">
      <protection locked="0"/>
    </xf>
    <xf numFmtId="0" fontId="58" fillId="26" borderId="14" xfId="0" applyFont="1" applyFill="1" applyBorder="1" applyAlignment="1">
      <alignment vertical="top" wrapText="1"/>
    </xf>
    <xf numFmtId="0" fontId="59" fillId="26" borderId="14" xfId="0" applyFont="1" applyFill="1" applyBorder="1" applyAlignment="1">
      <alignment vertical="top" wrapText="1"/>
    </xf>
    <xf numFmtId="0" fontId="58" fillId="26" borderId="14" xfId="0" applyFont="1" applyFill="1" applyBorder="1" applyAlignment="1">
      <alignment horizontal="center" vertical="top" wrapText="1"/>
    </xf>
    <xf numFmtId="0" fontId="59" fillId="26" borderId="14" xfId="0" applyFont="1" applyFill="1" applyBorder="1" applyAlignment="1">
      <alignment horizontal="center" vertical="top" wrapText="1"/>
    </xf>
    <xf numFmtId="0" fontId="57" fillId="0" borderId="17" xfId="28" applyNumberFormat="1" applyFont="1" applyFill="1" applyBorder="1" applyAlignment="1" applyProtection="1">
      <alignment horizontal="center"/>
    </xf>
    <xf numFmtId="166" fontId="36" fillId="0" borderId="47" xfId="46" applyNumberFormat="1" applyFont="1" applyFill="1" applyBorder="1" applyAlignment="1" applyProtection="1">
      <alignment horizontal="center" shrinkToFit="1"/>
    </xf>
    <xf numFmtId="49" fontId="46" fillId="0" borderId="1" xfId="0" applyNumberFormat="1" applyFont="1" applyFill="1" applyBorder="1"/>
    <xf numFmtId="49" fontId="23" fillId="0" borderId="1" xfId="0" applyNumberFormat="1" applyFont="1" applyBorder="1"/>
    <xf numFmtId="49" fontId="38" fillId="0" borderId="1" xfId="0" applyNumberFormat="1" applyFont="1" applyBorder="1"/>
    <xf numFmtId="2" fontId="27" fillId="0" borderId="1" xfId="0" applyNumberFormat="1" applyFont="1" applyBorder="1"/>
    <xf numFmtId="2" fontId="22" fillId="0" borderId="1" xfId="0" applyNumberFormat="1" applyFont="1" applyBorder="1"/>
    <xf numFmtId="0" fontId="47" fillId="0" borderId="1" xfId="0" applyFont="1" applyBorder="1" applyAlignment="1">
      <alignment vertical="center" wrapText="1"/>
    </xf>
    <xf numFmtId="49" fontId="47" fillId="0" borderId="1" xfId="0" applyNumberFormat="1" applyFont="1" applyBorder="1" applyAlignment="1">
      <alignment horizontal="center"/>
    </xf>
    <xf numFmtId="2" fontId="47" fillId="0" borderId="1" xfId="0" applyNumberFormat="1" applyFont="1" applyBorder="1" applyAlignment="1">
      <alignment horizontal="center"/>
    </xf>
    <xf numFmtId="0" fontId="48" fillId="0" borderId="1" xfId="0" applyFont="1" applyBorder="1" applyAlignment="1">
      <alignment vertical="center" wrapText="1"/>
    </xf>
    <xf numFmtId="49" fontId="39" fillId="0" borderId="1" xfId="0" applyNumberFormat="1" applyFont="1" applyBorder="1"/>
    <xf numFmtId="2" fontId="49" fillId="0" borderId="1" xfId="0" applyNumberFormat="1" applyFont="1" applyFill="1" applyBorder="1"/>
    <xf numFmtId="2" fontId="46" fillId="0" borderId="1" xfId="0" applyNumberFormat="1" applyFont="1" applyFill="1" applyBorder="1"/>
    <xf numFmtId="49" fontId="40" fillId="0" borderId="1" xfId="0" applyNumberFormat="1" applyFont="1" applyBorder="1"/>
    <xf numFmtId="2" fontId="50" fillId="0" borderId="1" xfId="0" applyNumberFormat="1" applyFont="1" applyFill="1" applyBorder="1"/>
    <xf numFmtId="49" fontId="38" fillId="0" borderId="1" xfId="0" applyNumberFormat="1" applyFont="1" applyFill="1" applyBorder="1"/>
    <xf numFmtId="11" fontId="46" fillId="0" borderId="18" xfId="0" applyNumberFormat="1" applyFont="1" applyBorder="1" applyAlignment="1">
      <alignment horizontal="left" vertical="top" wrapText="1"/>
    </xf>
    <xf numFmtId="2" fontId="41" fillId="0" borderId="14" xfId="0" applyNumberFormat="1" applyFont="1" applyFill="1" applyBorder="1"/>
    <xf numFmtId="49" fontId="18" fillId="24" borderId="14" xfId="0" applyNumberFormat="1" applyFont="1" applyFill="1" applyBorder="1" applyAlignment="1">
      <alignment horizontal="center" vertical="center" wrapText="1"/>
    </xf>
    <xf numFmtId="49" fontId="18" fillId="0" borderId="14" xfId="0" applyNumberFormat="1" applyFont="1" applyFill="1" applyBorder="1" applyAlignment="1" applyProtection="1">
      <alignment vertical="top"/>
    </xf>
    <xf numFmtId="0" fontId="18" fillId="0" borderId="14" xfId="0" applyNumberFormat="1" applyFont="1" applyFill="1" applyBorder="1" applyAlignment="1" applyProtection="1">
      <alignment horizontal="left" vertical="top" wrapText="1"/>
    </xf>
    <xf numFmtId="49" fontId="18" fillId="25" borderId="14" xfId="0" applyNumberFormat="1" applyFont="1" applyFill="1" applyBorder="1" applyAlignment="1">
      <alignment horizontal="left" vertical="top" wrapText="1"/>
    </xf>
    <xf numFmtId="0" fontId="18" fillId="24" borderId="14" xfId="0" applyFont="1" applyFill="1" applyBorder="1" applyAlignment="1">
      <alignment horizontal="left" vertical="center" wrapText="1"/>
    </xf>
    <xf numFmtId="49" fontId="18" fillId="24" borderId="14" xfId="0" applyNumberFormat="1" applyFont="1" applyFill="1" applyBorder="1" applyAlignment="1">
      <alignment horizontal="center" vertical="top" wrapText="1"/>
    </xf>
    <xf numFmtId="0" fontId="18" fillId="0" borderId="14" xfId="0" applyFont="1" applyFill="1" applyBorder="1" applyAlignment="1">
      <alignment vertical="top" wrapText="1"/>
    </xf>
    <xf numFmtId="49" fontId="61" fillId="0" borderId="14" xfId="0" applyNumberFormat="1" applyFont="1" applyBorder="1" applyAlignment="1">
      <alignment horizontal="left" vertical="top" wrapText="1"/>
    </xf>
    <xf numFmtId="49" fontId="45" fillId="0" borderId="0" xfId="0" applyNumberFormat="1" applyFont="1" applyBorder="1" applyAlignment="1">
      <alignment horizontal="center"/>
    </xf>
    <xf numFmtId="0" fontId="62" fillId="0" borderId="62" xfId="0" applyFont="1" applyBorder="1" applyAlignment="1">
      <alignment vertical="top" wrapText="1"/>
    </xf>
    <xf numFmtId="0" fontId="63" fillId="0" borderId="14" xfId="0" applyFont="1" applyFill="1" applyBorder="1" applyAlignment="1" applyProtection="1">
      <alignment horizontal="center"/>
      <protection locked="0"/>
    </xf>
    <xf numFmtId="0" fontId="41" fillId="0" borderId="1" xfId="0" applyFont="1" applyBorder="1"/>
    <xf numFmtId="0" fontId="41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164" fontId="22" fillId="0" borderId="0" xfId="0" applyNumberFormat="1" applyFont="1" applyFill="1" applyBorder="1"/>
    <xf numFmtId="164" fontId="22" fillId="0" borderId="19" xfId="0" applyNumberFormat="1" applyFont="1" applyFill="1" applyBorder="1"/>
    <xf numFmtId="164" fontId="22" fillId="0" borderId="1" xfId="0" applyNumberFormat="1" applyFont="1" applyFill="1" applyBorder="1"/>
    <xf numFmtId="164" fontId="21" fillId="0" borderId="19" xfId="0" applyNumberFormat="1" applyFont="1" applyFill="1" applyBorder="1"/>
    <xf numFmtId="164" fontId="21" fillId="0" borderId="1" xfId="0" applyNumberFormat="1" applyFont="1" applyFill="1" applyBorder="1"/>
    <xf numFmtId="0" fontId="64" fillId="0" borderId="14" xfId="0" applyFont="1" applyBorder="1" applyAlignment="1">
      <alignment wrapText="1"/>
    </xf>
    <xf numFmtId="0" fontId="59" fillId="0" borderId="14" xfId="0" applyFont="1" applyBorder="1" applyAlignment="1">
      <alignment wrapText="1"/>
    </xf>
    <xf numFmtId="0" fontId="62" fillId="0" borderId="14" xfId="0" applyFont="1" applyBorder="1" applyAlignment="1">
      <alignment vertical="top" wrapText="1"/>
    </xf>
    <xf numFmtId="0" fontId="65" fillId="0" borderId="0" xfId="0" applyFont="1" applyAlignment="1">
      <alignment wrapText="1"/>
    </xf>
    <xf numFmtId="49" fontId="46" fillId="0" borderId="1" xfId="0" applyNumberFormat="1" applyFont="1" applyBorder="1"/>
    <xf numFmtId="2" fontId="46" fillId="0" borderId="1" xfId="0" applyNumberFormat="1" applyFont="1" applyBorder="1"/>
    <xf numFmtId="164" fontId="35" fillId="0" borderId="1" xfId="0" applyNumberFormat="1" applyFont="1" applyFill="1" applyBorder="1"/>
    <xf numFmtId="164" fontId="66" fillId="0" borderId="14" xfId="0" applyNumberFormat="1" applyFont="1" applyFill="1" applyBorder="1" applyAlignment="1">
      <alignment horizontal="center"/>
    </xf>
    <xf numFmtId="164" fontId="41" fillId="0" borderId="14" xfId="0" applyNumberFormat="1" applyFont="1" applyFill="1" applyBorder="1"/>
    <xf numFmtId="49" fontId="39" fillId="0" borderId="1" xfId="0" applyNumberFormat="1" applyFont="1" applyBorder="1" applyAlignment="1">
      <alignment vertical="center" wrapText="1"/>
    </xf>
    <xf numFmtId="2" fontId="49" fillId="0" borderId="1" xfId="0" applyNumberFormat="1" applyFont="1" applyFill="1" applyBorder="1" applyAlignment="1">
      <alignment vertical="center" wrapText="1"/>
    </xf>
    <xf numFmtId="0" fontId="68" fillId="0" borderId="1" xfId="0" applyFont="1" applyBorder="1" applyAlignment="1">
      <alignment wrapText="1"/>
    </xf>
    <xf numFmtId="0" fontId="65" fillId="0" borderId="1" xfId="0" applyFont="1" applyBorder="1" applyAlignment="1">
      <alignment wrapText="1"/>
    </xf>
    <xf numFmtId="0" fontId="39" fillId="0" borderId="1" xfId="0" applyFont="1" applyBorder="1" applyAlignment="1">
      <alignment wrapText="1"/>
    </xf>
    <xf numFmtId="164" fontId="21" fillId="0" borderId="0" xfId="0" applyNumberFormat="1" applyFont="1" applyFill="1" applyBorder="1"/>
    <xf numFmtId="0" fontId="69" fillId="0" borderId="1" xfId="0" applyFont="1" applyBorder="1" applyAlignment="1">
      <alignment wrapText="1"/>
    </xf>
    <xf numFmtId="49" fontId="69" fillId="0" borderId="1" xfId="0" applyNumberFormat="1" applyFont="1" applyBorder="1"/>
    <xf numFmtId="0" fontId="62" fillId="0" borderId="0" xfId="0" applyFont="1" applyBorder="1" applyAlignment="1">
      <alignment vertical="top" wrapText="1"/>
    </xf>
    <xf numFmtId="164" fontId="29" fillId="0" borderId="14" xfId="37" applyNumberFormat="1" applyFont="1" applyFill="1" applyBorder="1" applyAlignment="1" applyProtection="1">
      <alignment horizontal="center"/>
    </xf>
    <xf numFmtId="164" fontId="29" fillId="0" borderId="14" xfId="46" applyNumberFormat="1" applyFont="1" applyFill="1" applyBorder="1" applyAlignment="1" applyProtection="1">
      <alignment horizontal="center" shrinkToFit="1"/>
    </xf>
    <xf numFmtId="166" fontId="29" fillId="0" borderId="14" xfId="46" applyNumberFormat="1" applyFont="1" applyFill="1" applyBorder="1" applyAlignment="1" applyProtection="1">
      <alignment horizontal="center" shrinkToFit="1"/>
    </xf>
    <xf numFmtId="0" fontId="29" fillId="0" borderId="14" xfId="30" applyNumberFormat="1" applyFont="1" applyFill="1" applyBorder="1" applyProtection="1">
      <alignment horizontal="center" vertical="center"/>
    </xf>
    <xf numFmtId="0" fontId="29" fillId="0" borderId="14" xfId="24" applyNumberFormat="1" applyFont="1" applyFill="1" applyBorder="1" applyProtection="1">
      <alignment horizontal="center" vertical="center"/>
    </xf>
    <xf numFmtId="0" fontId="29" fillId="0" borderId="14" xfId="30" applyNumberFormat="1" applyFont="1" applyFill="1" applyBorder="1" applyAlignment="1" applyProtection="1">
      <alignment horizontal="center" vertical="center"/>
    </xf>
    <xf numFmtId="49" fontId="29" fillId="0" borderId="14" xfId="43" applyFont="1" applyFill="1" applyBorder="1" applyAlignment="1" applyProtection="1">
      <alignment horizontal="center" vertical="center"/>
    </xf>
    <xf numFmtId="49" fontId="29" fillId="0" borderId="14" xfId="35" applyFont="1" applyFill="1" applyBorder="1" applyProtection="1">
      <alignment horizontal="center"/>
    </xf>
    <xf numFmtId="0" fontId="29" fillId="0" borderId="14" xfId="25" applyNumberFormat="1" applyFont="1" applyFill="1" applyBorder="1" applyProtection="1">
      <alignment horizontal="left" wrapText="1"/>
    </xf>
    <xf numFmtId="49" fontId="29" fillId="0" borderId="14" xfId="35" applyFont="1" applyFill="1" applyBorder="1" applyAlignment="1" applyProtection="1">
      <alignment horizontal="center"/>
    </xf>
    <xf numFmtId="4" fontId="29" fillId="0" borderId="14" xfId="44" applyFont="1" applyFill="1" applyBorder="1" applyAlignment="1" applyProtection="1">
      <alignment horizontal="center" shrinkToFit="1"/>
    </xf>
    <xf numFmtId="49" fontId="29" fillId="0" borderId="14" xfId="36" applyFont="1" applyFill="1" applyBorder="1" applyProtection="1">
      <alignment horizontal="center"/>
    </xf>
    <xf numFmtId="0" fontId="29" fillId="0" borderId="14" xfId="26" applyNumberFormat="1" applyFont="1" applyFill="1" applyBorder="1" applyProtection="1">
      <alignment horizontal="left" wrapText="1"/>
    </xf>
    <xf numFmtId="49" fontId="29" fillId="0" borderId="14" xfId="36" applyFont="1" applyFill="1" applyBorder="1" applyAlignment="1" applyProtection="1">
      <alignment horizontal="center"/>
    </xf>
    <xf numFmtId="4" fontId="29" fillId="0" borderId="14" xfId="45" applyFont="1" applyFill="1" applyBorder="1" applyAlignment="1" applyProtection="1">
      <alignment horizontal="center" shrinkToFit="1"/>
    </xf>
    <xf numFmtId="49" fontId="29" fillId="0" borderId="14" xfId="37" applyFont="1" applyFill="1" applyBorder="1" applyProtection="1">
      <alignment horizontal="center"/>
    </xf>
    <xf numFmtId="0" fontId="29" fillId="0" borderId="14" xfId="27" applyNumberFormat="1" applyFont="1" applyFill="1" applyBorder="1" applyProtection="1">
      <alignment horizontal="left" wrapText="1" indent="2"/>
    </xf>
    <xf numFmtId="49" fontId="29" fillId="0" borderId="14" xfId="37" applyFont="1" applyFill="1" applyBorder="1" applyAlignment="1" applyProtection="1">
      <alignment horizontal="center"/>
    </xf>
    <xf numFmtId="4" fontId="29" fillId="0" borderId="14" xfId="46" applyFont="1" applyFill="1" applyBorder="1" applyAlignment="1" applyProtection="1">
      <alignment horizontal="center" shrinkToFit="1"/>
    </xf>
    <xf numFmtId="49" fontId="32" fillId="0" borderId="14" xfId="37" applyFont="1" applyFill="1" applyBorder="1" applyProtection="1">
      <alignment horizontal="center"/>
    </xf>
    <xf numFmtId="0" fontId="32" fillId="0" borderId="14" xfId="27" applyNumberFormat="1" applyFont="1" applyFill="1" applyBorder="1" applyProtection="1">
      <alignment horizontal="left" wrapText="1" indent="2"/>
    </xf>
    <xf numFmtId="164" fontId="32" fillId="0" borderId="14" xfId="46" applyNumberFormat="1" applyFont="1" applyFill="1" applyBorder="1" applyAlignment="1" applyProtection="1">
      <alignment horizontal="center" shrinkToFit="1"/>
    </xf>
    <xf numFmtId="166" fontId="33" fillId="0" borderId="14" xfId="46" applyNumberFormat="1" applyFont="1" applyFill="1" applyBorder="1" applyAlignment="1" applyProtection="1">
      <alignment horizontal="center" shrinkToFit="1"/>
    </xf>
    <xf numFmtId="0" fontId="67" fillId="0" borderId="14" xfId="0" applyFont="1" applyBorder="1" applyAlignment="1">
      <alignment wrapText="1"/>
    </xf>
    <xf numFmtId="0" fontId="37" fillId="24" borderId="14" xfId="0" applyFont="1" applyFill="1" applyBorder="1" applyAlignment="1">
      <alignment horizontal="center" vertical="center" wrapText="1"/>
    </xf>
    <xf numFmtId="164" fontId="32" fillId="0" borderId="14" xfId="37" applyNumberFormat="1" applyFont="1" applyFill="1" applyBorder="1" applyAlignment="1" applyProtection="1">
      <alignment horizontal="center"/>
    </xf>
    <xf numFmtId="164" fontId="36" fillId="0" borderId="14" xfId="37" applyNumberFormat="1" applyFont="1" applyFill="1" applyBorder="1" applyAlignment="1" applyProtection="1">
      <alignment horizontal="center"/>
    </xf>
    <xf numFmtId="166" fontId="36" fillId="0" borderId="14" xfId="46" applyNumberFormat="1" applyFont="1" applyFill="1" applyBorder="1" applyAlignment="1" applyProtection="1">
      <alignment horizontal="center" shrinkToFit="1"/>
    </xf>
    <xf numFmtId="49" fontId="36" fillId="0" borderId="14" xfId="37" applyFont="1" applyFill="1" applyBorder="1" applyProtection="1">
      <alignment horizontal="center"/>
    </xf>
    <xf numFmtId="0" fontId="36" fillId="0" borderId="14" xfId="27" applyNumberFormat="1" applyFont="1" applyFill="1" applyBorder="1" applyProtection="1">
      <alignment horizontal="left" wrapText="1" indent="2"/>
    </xf>
    <xf numFmtId="164" fontId="36" fillId="0" borderId="14" xfId="46" applyNumberFormat="1" applyFont="1" applyFill="1" applyBorder="1" applyAlignment="1" applyProtection="1">
      <alignment horizontal="center" shrinkToFit="1"/>
    </xf>
    <xf numFmtId="0" fontId="33" fillId="0" borderId="14" xfId="27" applyNumberFormat="1" applyFont="1" applyFill="1" applyBorder="1" applyProtection="1">
      <alignment horizontal="left" wrapText="1" indent="2"/>
    </xf>
    <xf numFmtId="164" fontId="33" fillId="0" borderId="14" xfId="37" applyNumberFormat="1" applyFont="1" applyFill="1" applyBorder="1" applyAlignment="1" applyProtection="1">
      <alignment horizontal="center"/>
    </xf>
    <xf numFmtId="0" fontId="60" fillId="0" borderId="14" xfId="0" applyFont="1" applyBorder="1" applyAlignment="1">
      <alignment horizontal="center" wrapText="1"/>
    </xf>
    <xf numFmtId="166" fontId="32" fillId="0" borderId="14" xfId="46" applyNumberFormat="1" applyFont="1" applyFill="1" applyBorder="1" applyAlignment="1" applyProtection="1">
      <alignment horizontal="center" shrinkToFit="1"/>
    </xf>
    <xf numFmtId="0" fontId="36" fillId="0" borderId="49" xfId="27" applyNumberFormat="1" applyFont="1" applyFill="1" applyBorder="1" applyProtection="1">
      <alignment horizontal="left" wrapText="1" indent="2"/>
    </xf>
    <xf numFmtId="49" fontId="45" fillId="0" borderId="21" xfId="0" applyNumberFormat="1" applyFont="1" applyBorder="1" applyAlignment="1">
      <alignment horizontal="center"/>
    </xf>
    <xf numFmtId="0" fontId="63" fillId="0" borderId="23" xfId="0" applyFont="1" applyFill="1" applyBorder="1" applyProtection="1">
      <protection locked="0"/>
    </xf>
    <xf numFmtId="49" fontId="18" fillId="0" borderId="23" xfId="0" applyNumberFormat="1" applyFont="1" applyBorder="1" applyAlignment="1">
      <alignment horizontal="center"/>
    </xf>
    <xf numFmtId="0" fontId="63" fillId="0" borderId="23" xfId="0" applyFont="1" applyFill="1" applyBorder="1" applyAlignment="1" applyProtection="1">
      <alignment horizontal="center"/>
      <protection locked="0"/>
    </xf>
    <xf numFmtId="0" fontId="18" fillId="0" borderId="23" xfId="0" applyFont="1" applyFill="1" applyBorder="1" applyAlignment="1">
      <alignment vertical="top" wrapText="1"/>
    </xf>
    <xf numFmtId="0" fontId="44" fillId="0" borderId="1" xfId="0" applyFont="1" applyFill="1" applyBorder="1" applyAlignment="1">
      <alignment vertical="center" wrapText="1"/>
    </xf>
    <xf numFmtId="49" fontId="44" fillId="0" borderId="1" xfId="0" applyNumberFormat="1" applyFont="1" applyFill="1" applyBorder="1" applyAlignment="1">
      <alignment wrapText="1"/>
    </xf>
    <xf numFmtId="49" fontId="44" fillId="0" borderId="1" xfId="0" applyNumberFormat="1" applyFont="1" applyFill="1" applyBorder="1"/>
    <xf numFmtId="0" fontId="28" fillId="0" borderId="0" xfId="0" applyFont="1"/>
    <xf numFmtId="164" fontId="28" fillId="0" borderId="1" xfId="0" applyNumberFormat="1" applyFont="1" applyBorder="1" applyAlignment="1">
      <alignment horizontal="center"/>
    </xf>
    <xf numFmtId="2" fontId="27" fillId="0" borderId="15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/>
    </xf>
    <xf numFmtId="2" fontId="27" fillId="0" borderId="15" xfId="0" applyNumberFormat="1" applyFont="1" applyBorder="1" applyAlignment="1">
      <alignment horizontal="center" wrapText="1"/>
    </xf>
    <xf numFmtId="2" fontId="22" fillId="0" borderId="15" xfId="0" applyNumberFormat="1" applyFont="1" applyBorder="1" applyAlignment="1">
      <alignment horizontal="center"/>
    </xf>
    <xf numFmtId="2" fontId="27" fillId="0" borderId="15" xfId="0" applyNumberFormat="1" applyFont="1" applyBorder="1" applyAlignment="1">
      <alignment horizontal="center"/>
    </xf>
    <xf numFmtId="2" fontId="42" fillId="0" borderId="15" xfId="0" applyNumberFormat="1" applyFont="1" applyBorder="1" applyAlignment="1">
      <alignment horizontal="center"/>
    </xf>
    <xf numFmtId="0" fontId="41" fillId="0" borderId="15" xfId="0" applyFont="1" applyBorder="1" applyAlignment="1">
      <alignment horizontal="center"/>
    </xf>
    <xf numFmtId="2" fontId="41" fillId="0" borderId="1" xfId="0" applyNumberFormat="1" applyFont="1" applyBorder="1" applyAlignment="1">
      <alignment horizontal="center"/>
    </xf>
    <xf numFmtId="2" fontId="22" fillId="0" borderId="15" xfId="0" applyNumberFormat="1" applyFont="1" applyFill="1" applyBorder="1" applyAlignment="1">
      <alignment horizontal="center"/>
    </xf>
    <xf numFmtId="2" fontId="22" fillId="0" borderId="1" xfId="0" applyNumberFormat="1" applyFont="1" applyFill="1" applyBorder="1" applyAlignment="1">
      <alignment horizontal="center"/>
    </xf>
    <xf numFmtId="2" fontId="27" fillId="0" borderId="1" xfId="0" applyNumberFormat="1" applyFont="1" applyBorder="1" applyAlignment="1">
      <alignment horizontal="center"/>
    </xf>
    <xf numFmtId="2" fontId="22" fillId="0" borderId="1" xfId="0" applyNumberFormat="1" applyFont="1" applyBorder="1" applyAlignment="1">
      <alignment horizontal="center"/>
    </xf>
    <xf numFmtId="2" fontId="42" fillId="25" borderId="15" xfId="0" applyNumberFormat="1" applyFont="1" applyFill="1" applyBorder="1" applyAlignment="1">
      <alignment horizontal="center"/>
    </xf>
    <xf numFmtId="2" fontId="44" fillId="0" borderId="15" xfId="0" applyNumberFormat="1" applyFont="1" applyFill="1" applyBorder="1" applyAlignment="1">
      <alignment horizontal="center"/>
    </xf>
    <xf numFmtId="0" fontId="22" fillId="0" borderId="15" xfId="0" applyFont="1" applyBorder="1" applyAlignment="1">
      <alignment horizontal="center"/>
    </xf>
    <xf numFmtId="2" fontId="22" fillId="0" borderId="4" xfId="0" applyNumberFormat="1" applyFont="1" applyBorder="1" applyAlignment="1">
      <alignment horizontal="center"/>
    </xf>
    <xf numFmtId="2" fontId="44" fillId="0" borderId="16" xfId="0" applyNumberFormat="1" applyFont="1" applyBorder="1" applyAlignment="1">
      <alignment horizontal="center"/>
    </xf>
    <xf numFmtId="2" fontId="22" fillId="0" borderId="16" xfId="0" applyNumberFormat="1" applyFont="1" applyBorder="1" applyAlignment="1">
      <alignment horizontal="center"/>
    </xf>
    <xf numFmtId="0" fontId="23" fillId="0" borderId="0" xfId="0" applyFont="1" applyAlignment="1">
      <alignment horizontal="left"/>
    </xf>
    <xf numFmtId="0" fontId="18" fillId="0" borderId="0" xfId="0" applyFont="1" applyBorder="1" applyAlignment="1">
      <alignment horizontal="left"/>
    </xf>
    <xf numFmtId="0" fontId="22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wrapText="1"/>
    </xf>
    <xf numFmtId="0" fontId="22" fillId="0" borderId="1" xfId="0" applyFont="1" applyBorder="1" applyAlignment="1">
      <alignment horizontal="left" wrapText="1"/>
    </xf>
    <xf numFmtId="49" fontId="27" fillId="0" borderId="1" xfId="0" applyNumberFormat="1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wrapText="1"/>
    </xf>
    <xf numFmtId="49" fontId="22" fillId="0" borderId="1" xfId="0" applyNumberFormat="1" applyFont="1" applyBorder="1" applyAlignment="1">
      <alignment horizontal="left" wrapText="1"/>
    </xf>
    <xf numFmtId="49" fontId="42" fillId="25" borderId="1" xfId="0" applyNumberFormat="1" applyFont="1" applyFill="1" applyBorder="1" applyAlignment="1">
      <alignment horizontal="left" wrapText="1"/>
    </xf>
    <xf numFmtId="49" fontId="44" fillId="0" borderId="1" xfId="0" applyNumberFormat="1" applyFont="1" applyFill="1" applyBorder="1" applyAlignment="1">
      <alignment horizontal="left" wrapText="1"/>
    </xf>
    <xf numFmtId="49" fontId="22" fillId="0" borderId="1" xfId="0" applyNumberFormat="1" applyFont="1" applyFill="1" applyBorder="1" applyAlignment="1">
      <alignment horizontal="left" wrapText="1"/>
    </xf>
    <xf numFmtId="49" fontId="19" fillId="0" borderId="1" xfId="0" applyNumberFormat="1" applyFont="1" applyFill="1" applyBorder="1" applyAlignment="1">
      <alignment horizontal="left" wrapText="1"/>
    </xf>
    <xf numFmtId="49" fontId="44" fillId="0" borderId="1" xfId="0" applyNumberFormat="1" applyFont="1" applyBorder="1" applyAlignment="1">
      <alignment horizontal="left" wrapText="1"/>
    </xf>
    <xf numFmtId="0" fontId="24" fillId="0" borderId="0" xfId="0" applyFont="1" applyAlignment="1">
      <alignment horizontal="left"/>
    </xf>
    <xf numFmtId="0" fontId="57" fillId="0" borderId="14" xfId="28" applyNumberFormat="1" applyFont="1" applyFill="1" applyBorder="1" applyAlignment="1" applyProtection="1">
      <alignment horizontal="center"/>
    </xf>
    <xf numFmtId="0" fontId="18" fillId="0" borderId="14" xfId="0" applyFont="1" applyFill="1" applyBorder="1" applyAlignment="1">
      <alignment horizontal="center" vertical="center" wrapText="1"/>
    </xf>
    <xf numFmtId="0" fontId="29" fillId="0" borderId="14" xfId="23" applyNumberFormat="1" applyFont="1" applyFill="1" applyBorder="1" applyAlignment="1" applyProtection="1">
      <alignment horizontal="center" vertical="center" wrapText="1"/>
    </xf>
    <xf numFmtId="0" fontId="29" fillId="0" borderId="14" xfId="23" applyFont="1" applyFill="1" applyBorder="1" applyAlignment="1" applyProtection="1">
      <alignment horizontal="center" vertical="center" wrapText="1"/>
      <protection locked="0"/>
    </xf>
    <xf numFmtId="0" fontId="29" fillId="0" borderId="0" xfId="39" applyFont="1" applyFill="1" applyBorder="1" applyProtection="1">
      <alignment horizontal="left" wrapText="1"/>
      <protection locked="0"/>
    </xf>
    <xf numFmtId="0" fontId="29" fillId="0" borderId="0" xfId="40" applyFont="1" applyFill="1" applyBorder="1" applyProtection="1">
      <alignment horizontal="left" wrapText="1"/>
      <protection locked="0"/>
    </xf>
    <xf numFmtId="0" fontId="30" fillId="0" borderId="0" xfId="60" applyNumberFormat="1" applyFont="1" applyFill="1" applyBorder="1" applyProtection="1">
      <alignment horizontal="center"/>
    </xf>
    <xf numFmtId="0" fontId="30" fillId="0" borderId="0" xfId="60" applyFont="1" applyFill="1" applyBorder="1" applyProtection="1">
      <alignment horizontal="center"/>
      <protection locked="0"/>
    </xf>
    <xf numFmtId="49" fontId="29" fillId="0" borderId="14" xfId="42" applyFont="1" applyFill="1" applyBorder="1" applyAlignment="1" applyProtection="1">
      <alignment horizontal="center" vertical="center" wrapText="1"/>
    </xf>
    <xf numFmtId="49" fontId="29" fillId="0" borderId="14" xfId="42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>
      <alignment horizontal="center" vertical="center" wrapText="1"/>
    </xf>
    <xf numFmtId="0" fontId="18" fillId="0" borderId="19" xfId="0" applyFont="1" applyBorder="1" applyAlignment="1">
      <alignment horizontal="center" wrapText="1"/>
    </xf>
    <xf numFmtId="0" fontId="0" fillId="0" borderId="20" xfId="0" applyBorder="1" applyAlignment="1"/>
    <xf numFmtId="0" fontId="0" fillId="0" borderId="21" xfId="0" applyBorder="1" applyAlignment="1"/>
    <xf numFmtId="0" fontId="23" fillId="0" borderId="0" xfId="0" applyFont="1" applyBorder="1" applyAlignment="1">
      <alignment horizontal="center" vertical="center" wrapText="1" shrinkToFit="1"/>
    </xf>
    <xf numFmtId="0" fontId="0" fillId="0" borderId="0" xfId="0" applyAlignment="1">
      <alignment horizontal="center" wrapText="1" shrinkToFit="1"/>
    </xf>
    <xf numFmtId="0" fontId="29" fillId="0" borderId="58" xfId="23" applyNumberFormat="1" applyFont="1" applyFill="1" applyBorder="1" applyAlignment="1" applyProtection="1">
      <alignment horizontal="center" vertical="center" wrapText="1"/>
    </xf>
    <xf numFmtId="0" fontId="29" fillId="0" borderId="37" xfId="23" applyFont="1" applyFill="1" applyBorder="1" applyAlignment="1" applyProtection="1">
      <alignment horizontal="center" vertical="center" wrapText="1"/>
      <protection locked="0"/>
    </xf>
    <xf numFmtId="0" fontId="0" fillId="0" borderId="50" xfId="0" applyBorder="1" applyAlignment="1">
      <alignment horizontal="center" vertical="center"/>
    </xf>
    <xf numFmtId="0" fontId="18" fillId="0" borderId="59" xfId="0" applyFont="1" applyFill="1" applyBorder="1" applyAlignment="1">
      <alignment horizontal="center" vertical="center" wrapText="1"/>
    </xf>
    <xf numFmtId="0" fontId="18" fillId="0" borderId="42" xfId="0" applyFont="1" applyFill="1" applyBorder="1" applyAlignment="1">
      <alignment horizontal="center" vertical="center" wrapText="1"/>
    </xf>
    <xf numFmtId="0" fontId="0" fillId="0" borderId="60" xfId="0" applyBorder="1" applyAlignment="1">
      <alignment horizontal="center" vertical="center"/>
    </xf>
    <xf numFmtId="0" fontId="18" fillId="0" borderId="58" xfId="0" applyFont="1" applyFill="1" applyBorder="1" applyAlignment="1">
      <alignment horizontal="center" vertical="center" wrapText="1"/>
    </xf>
    <xf numFmtId="0" fontId="18" fillId="0" borderId="37" xfId="0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/>
    </xf>
    <xf numFmtId="49" fontId="29" fillId="0" borderId="53" xfId="42" applyFont="1" applyFill="1" applyBorder="1" applyAlignment="1" applyProtection="1">
      <alignment horizontal="center" vertical="center" wrapText="1"/>
    </xf>
    <xf numFmtId="49" fontId="29" fillId="0" borderId="48" xfId="42" applyFont="1" applyFill="1" applyBorder="1" applyAlignment="1" applyProtection="1">
      <alignment horizontal="center" vertical="center" wrapText="1"/>
      <protection locked="0"/>
    </xf>
    <xf numFmtId="0" fontId="0" fillId="0" borderId="54" xfId="0" applyBorder="1" applyAlignment="1">
      <alignment horizontal="center" vertical="center"/>
    </xf>
    <xf numFmtId="0" fontId="29" fillId="0" borderId="55" xfId="23" applyNumberFormat="1" applyFont="1" applyFill="1" applyBorder="1" applyAlignment="1" applyProtection="1">
      <alignment horizontal="center" vertical="center" wrapText="1"/>
    </xf>
    <xf numFmtId="0" fontId="29" fillId="0" borderId="56" xfId="23" applyFont="1" applyFill="1" applyBorder="1" applyAlignment="1" applyProtection="1">
      <alignment horizontal="center" vertical="center" wrapText="1"/>
      <protection locked="0"/>
    </xf>
    <xf numFmtId="0" fontId="0" fillId="0" borderId="57" xfId="0" applyBorder="1" applyAlignment="1">
      <alignment horizontal="center" vertical="center"/>
    </xf>
    <xf numFmtId="0" fontId="23" fillId="0" borderId="0" xfId="0" applyFont="1" applyBorder="1" applyAlignment="1">
      <alignment horizontal="center"/>
    </xf>
    <xf numFmtId="0" fontId="23" fillId="0" borderId="3" xfId="0" applyFont="1" applyBorder="1" applyAlignment="1">
      <alignment horizontal="center" wrapText="1"/>
    </xf>
    <xf numFmtId="0" fontId="22" fillId="0" borderId="0" xfId="0" applyFont="1" applyFill="1" applyBorder="1" applyAlignment="1">
      <alignment horizontal="center"/>
    </xf>
    <xf numFmtId="0" fontId="23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/>
    </xf>
    <xf numFmtId="0" fontId="19" fillId="0" borderId="14" xfId="0" applyFont="1" applyBorder="1" applyAlignment="1">
      <alignment vertical="top" wrapText="1"/>
    </xf>
    <xf numFmtId="0" fontId="19" fillId="0" borderId="14" xfId="0" applyFont="1" applyBorder="1" applyAlignment="1">
      <alignment horizontal="center" vertical="top" wrapText="1"/>
    </xf>
    <xf numFmtId="164" fontId="19" fillId="0" borderId="14" xfId="0" applyNumberFormat="1" applyFont="1" applyBorder="1" applyAlignment="1">
      <alignment horizontal="center" wrapText="1"/>
    </xf>
  </cellXfs>
  <cellStyles count="8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xl22" xfId="19"/>
    <cellStyle name="xl23" xfId="20"/>
    <cellStyle name="xl24" xfId="21"/>
    <cellStyle name="xl25" xfId="22"/>
    <cellStyle name="xl26" xfId="23"/>
    <cellStyle name="xl27" xfId="24"/>
    <cellStyle name="xl28" xfId="25"/>
    <cellStyle name="xl29" xfId="26"/>
    <cellStyle name="xl30" xfId="27"/>
    <cellStyle name="xl31" xfId="28"/>
    <cellStyle name="xl33" xfId="29"/>
    <cellStyle name="xl34" xfId="30"/>
    <cellStyle name="xl35" xfId="31"/>
    <cellStyle name="xl36" xfId="32"/>
    <cellStyle name="xl37" xfId="33"/>
    <cellStyle name="xl39" xfId="34"/>
    <cellStyle name="xl40" xfId="35"/>
    <cellStyle name="xl41" xfId="36"/>
    <cellStyle name="xl42" xfId="37"/>
    <cellStyle name="xl43" xfId="38"/>
    <cellStyle name="xl44" xfId="39"/>
    <cellStyle name="xl45" xfId="40"/>
    <cellStyle name="xl46" xfId="41"/>
    <cellStyle name="xl47" xfId="42"/>
    <cellStyle name="xl48" xfId="43"/>
    <cellStyle name="xl49" xfId="44"/>
    <cellStyle name="xl50" xfId="45"/>
    <cellStyle name="xl51" xfId="46"/>
    <cellStyle name="xl52" xfId="47"/>
    <cellStyle name="xl53" xfId="48"/>
    <cellStyle name="xl54" xfId="49"/>
    <cellStyle name="xl55" xfId="50"/>
    <cellStyle name="xl56" xfId="51"/>
    <cellStyle name="xl57" xfId="52"/>
    <cellStyle name="xl58" xfId="53"/>
    <cellStyle name="xl59" xfId="54"/>
    <cellStyle name="xl60" xfId="55"/>
    <cellStyle name="xl61" xfId="56"/>
    <cellStyle name="xl62" xfId="57"/>
    <cellStyle name="xl63" xfId="58"/>
    <cellStyle name="xl64" xfId="59"/>
    <cellStyle name="xl65" xfId="60"/>
    <cellStyle name="xl66" xfId="61"/>
    <cellStyle name="xl67" xfId="62"/>
    <cellStyle name="xl68" xfId="63"/>
    <cellStyle name="xl69" xfId="64"/>
    <cellStyle name="xl70" xfId="65"/>
    <cellStyle name="Акцент1" xfId="66" builtinId="29" customBuiltin="1"/>
    <cellStyle name="Акцент2" xfId="67" builtinId="33" customBuiltin="1"/>
    <cellStyle name="Акцент3" xfId="68" builtinId="37" customBuiltin="1"/>
    <cellStyle name="Акцент4" xfId="69" builtinId="41" customBuiltin="1"/>
    <cellStyle name="Акцент5" xfId="70" builtinId="45" customBuiltin="1"/>
    <cellStyle name="Акцент6" xfId="71" builtinId="49" customBuiltin="1"/>
    <cellStyle name="Ввод " xfId="72" builtinId="20" customBuiltin="1"/>
    <cellStyle name="Вывод" xfId="73" builtinId="21" customBuiltin="1"/>
    <cellStyle name="Вычисление" xfId="74" builtinId="22" customBuiltin="1"/>
    <cellStyle name="Заголовок 1" xfId="75" builtinId="16" customBuiltin="1"/>
    <cellStyle name="Заголовок 2" xfId="76" builtinId="17" customBuiltin="1"/>
    <cellStyle name="Заголовок 3" xfId="77" builtinId="18" customBuiltin="1"/>
    <cellStyle name="Заголовок 4" xfId="78" builtinId="19" customBuiltin="1"/>
    <cellStyle name="Итог" xfId="79" builtinId="25" customBuiltin="1"/>
    <cellStyle name="Контрольная ячейка" xfId="80" builtinId="23" customBuiltin="1"/>
    <cellStyle name="Название" xfId="81" builtinId="15" customBuiltin="1"/>
    <cellStyle name="Нейтральный" xfId="82" builtinId="28" customBuiltin="1"/>
    <cellStyle name="Обычный" xfId="0" builtinId="0"/>
    <cellStyle name="Плохой" xfId="83" builtinId="27" customBuiltin="1"/>
    <cellStyle name="Пояснение" xfId="84" builtinId="53" customBuiltin="1"/>
    <cellStyle name="Примечание" xfId="85" builtinId="10" customBuiltin="1"/>
    <cellStyle name="Связанная ячейка" xfId="86" builtinId="24" customBuiltin="1"/>
    <cellStyle name="Текст предупреждения" xfId="87" builtinId="11" customBuiltin="1"/>
    <cellStyle name="Хороший" xfId="88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FF3333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6"/>
  <sheetViews>
    <sheetView workbookViewId="0">
      <selection activeCell="E92" sqref="E92"/>
    </sheetView>
  </sheetViews>
  <sheetFormatPr defaultColWidth="9" defaultRowHeight="15"/>
  <cols>
    <col min="1" max="1" width="21" style="40" customWidth="1"/>
    <col min="2" max="2" width="49.28515625" style="40" customWidth="1"/>
    <col min="3" max="5" width="10.140625" style="86" customWidth="1"/>
    <col min="6" max="6" width="12" style="86" customWidth="1"/>
    <col min="7" max="16384" width="9" style="40"/>
  </cols>
  <sheetData>
    <row r="1" spans="1:9" ht="22.7" customHeight="1">
      <c r="B1" s="49"/>
      <c r="C1" s="289"/>
      <c r="D1" s="289"/>
      <c r="E1" s="50" t="s">
        <v>400</v>
      </c>
      <c r="F1" s="50"/>
      <c r="G1" s="51"/>
      <c r="H1" s="52"/>
      <c r="I1" s="52"/>
    </row>
    <row r="2" spans="1:9" ht="15.95" customHeight="1">
      <c r="B2" s="49"/>
      <c r="C2" s="290"/>
      <c r="D2" s="290"/>
      <c r="E2" s="53"/>
      <c r="F2" s="54"/>
      <c r="G2" s="51"/>
      <c r="H2" s="52"/>
      <c r="I2" s="52"/>
    </row>
    <row r="3" spans="1:9" ht="37.15" customHeight="1">
      <c r="A3" s="295" t="s">
        <v>611</v>
      </c>
      <c r="B3" s="295"/>
      <c r="C3" s="295"/>
      <c r="D3" s="295"/>
      <c r="E3" s="295"/>
      <c r="F3" s="295"/>
      <c r="G3" s="51"/>
      <c r="H3" s="52"/>
      <c r="I3" s="52"/>
    </row>
    <row r="4" spans="1:9" ht="14.1" customHeight="1">
      <c r="A4" s="49"/>
      <c r="B4" s="49"/>
      <c r="C4" s="55"/>
      <c r="D4" s="56"/>
      <c r="E4" s="53"/>
      <c r="F4" s="57"/>
      <c r="G4" s="51"/>
      <c r="H4" s="52"/>
      <c r="I4" s="52"/>
    </row>
    <row r="5" spans="1:9" ht="14.1" customHeight="1">
      <c r="B5" s="291"/>
      <c r="C5" s="292"/>
      <c r="D5" s="292"/>
      <c r="E5" s="292"/>
      <c r="F5" s="292"/>
      <c r="G5" s="58"/>
      <c r="H5" s="52"/>
      <c r="I5" s="52"/>
    </row>
    <row r="6" spans="1:9" ht="12.95" customHeight="1">
      <c r="A6" s="287" t="s">
        <v>229</v>
      </c>
      <c r="B6" s="287" t="s">
        <v>0</v>
      </c>
      <c r="C6" s="286" t="s">
        <v>629</v>
      </c>
      <c r="D6" s="286" t="s">
        <v>1</v>
      </c>
      <c r="E6" s="293" t="s">
        <v>148</v>
      </c>
      <c r="F6" s="287" t="s">
        <v>402</v>
      </c>
      <c r="G6" s="59"/>
    </row>
    <row r="7" spans="1:9" ht="12" customHeight="1">
      <c r="A7" s="288"/>
      <c r="B7" s="288"/>
      <c r="C7" s="286"/>
      <c r="D7" s="286"/>
      <c r="E7" s="294"/>
      <c r="F7" s="288"/>
      <c r="G7" s="43"/>
    </row>
    <row r="8" spans="1:9" ht="14.25" customHeight="1">
      <c r="A8" s="288"/>
      <c r="B8" s="288"/>
      <c r="C8" s="286"/>
      <c r="D8" s="286"/>
      <c r="E8" s="294"/>
      <c r="F8" s="288"/>
      <c r="G8" s="43"/>
    </row>
    <row r="9" spans="1:9" ht="14.25" customHeight="1">
      <c r="A9" s="209">
        <v>3</v>
      </c>
      <c r="B9" s="210">
        <v>1</v>
      </c>
      <c r="C9" s="211"/>
      <c r="D9" s="212" t="s">
        <v>230</v>
      </c>
      <c r="E9" s="212" t="s">
        <v>231</v>
      </c>
      <c r="F9" s="212" t="s">
        <v>232</v>
      </c>
      <c r="G9" s="43"/>
    </row>
    <row r="10" spans="1:9" ht="17.25" hidden="1" customHeight="1">
      <c r="A10" s="213" t="s">
        <v>234</v>
      </c>
      <c r="B10" s="214" t="s">
        <v>233</v>
      </c>
      <c r="C10" s="215"/>
      <c r="D10" s="216"/>
      <c r="E10" s="216"/>
      <c r="F10" s="216"/>
      <c r="G10" s="43"/>
    </row>
    <row r="11" spans="1:9" ht="15" hidden="1" customHeight="1">
      <c r="A11" s="217"/>
      <c r="B11" s="218" t="s">
        <v>235</v>
      </c>
      <c r="C11" s="219"/>
      <c r="D11" s="220"/>
      <c r="E11" s="220"/>
      <c r="F11" s="220"/>
      <c r="G11" s="43"/>
    </row>
    <row r="12" spans="1:9" hidden="1">
      <c r="A12" s="221" t="s">
        <v>237</v>
      </c>
      <c r="B12" s="222" t="s">
        <v>236</v>
      </c>
      <c r="C12" s="223"/>
      <c r="D12" s="224">
        <v>760994</v>
      </c>
      <c r="E12" s="224">
        <v>831488.92</v>
      </c>
      <c r="F12" s="224">
        <v>760.64</v>
      </c>
      <c r="G12" s="43"/>
    </row>
    <row r="13" spans="1:9" s="74" customFormat="1">
      <c r="A13" s="225" t="s">
        <v>403</v>
      </c>
      <c r="B13" s="226" t="s">
        <v>238</v>
      </c>
      <c r="C13" s="227">
        <f>C14+C22+C35+C48+C61+C78+C84+C70+C87</f>
        <v>17151.900000000001</v>
      </c>
      <c r="D13" s="227">
        <f>D14+D22+D35+D48+D61+D78+D84+D70+D87</f>
        <v>16577.3</v>
      </c>
      <c r="E13" s="227">
        <f>E14+E22+E35+E48+E61+E78+E84+E70+E87+E90+E91</f>
        <v>17404.300000000003</v>
      </c>
      <c r="F13" s="228">
        <f t="shared" ref="F13:F19" si="0">E13/D13*100</f>
        <v>104.98874967576145</v>
      </c>
      <c r="G13" s="73"/>
    </row>
    <row r="14" spans="1:9" s="74" customFormat="1" ht="34.5">
      <c r="A14" s="225" t="s">
        <v>240</v>
      </c>
      <c r="B14" s="226" t="s">
        <v>239</v>
      </c>
      <c r="C14" s="227">
        <f>C15</f>
        <v>1103.6999999999998</v>
      </c>
      <c r="D14" s="227">
        <f>D15</f>
        <v>1103.6999999999998</v>
      </c>
      <c r="E14" s="227">
        <f>E15</f>
        <v>1283.8</v>
      </c>
      <c r="F14" s="228">
        <f t="shared" si="0"/>
        <v>116.31783999275167</v>
      </c>
      <c r="G14" s="73"/>
    </row>
    <row r="15" spans="1:9" ht="30" customHeight="1">
      <c r="A15" s="221" t="s">
        <v>242</v>
      </c>
      <c r="B15" s="222" t="s">
        <v>241</v>
      </c>
      <c r="C15" s="207">
        <f>C16+C17+C18+C19</f>
        <v>1103.6999999999998</v>
      </c>
      <c r="D15" s="207">
        <f>D16+D17+D18+D19</f>
        <v>1103.6999999999998</v>
      </c>
      <c r="E15" s="207">
        <f>E16+E17+E18+E19</f>
        <v>1283.8</v>
      </c>
      <c r="F15" s="208">
        <f t="shared" si="0"/>
        <v>116.31783999275167</v>
      </c>
      <c r="G15" s="43"/>
    </row>
    <row r="16" spans="1:9" ht="62.25" customHeight="1">
      <c r="A16" s="221" t="s">
        <v>244</v>
      </c>
      <c r="B16" s="222" t="s">
        <v>243</v>
      </c>
      <c r="C16" s="206">
        <v>522.79999999999995</v>
      </c>
      <c r="D16" s="207">
        <v>522.79999999999995</v>
      </c>
      <c r="E16" s="207">
        <v>665.2</v>
      </c>
      <c r="F16" s="208">
        <f t="shared" si="0"/>
        <v>127.23794950267791</v>
      </c>
      <c r="G16" s="43"/>
    </row>
    <row r="17" spans="1:7" ht="70.5" customHeight="1">
      <c r="A17" s="221" t="s">
        <v>247</v>
      </c>
      <c r="B17" s="222" t="s">
        <v>246</v>
      </c>
      <c r="C17" s="206">
        <v>3.6</v>
      </c>
      <c r="D17" s="207">
        <v>3.6</v>
      </c>
      <c r="E17" s="207">
        <v>3.5</v>
      </c>
      <c r="F17" s="208">
        <f t="shared" si="0"/>
        <v>97.222222222222214</v>
      </c>
      <c r="G17" s="43"/>
    </row>
    <row r="18" spans="1:7" ht="60" customHeight="1">
      <c r="A18" s="221" t="s">
        <v>249</v>
      </c>
      <c r="B18" s="222" t="s">
        <v>248</v>
      </c>
      <c r="C18" s="206">
        <v>646.20000000000005</v>
      </c>
      <c r="D18" s="207">
        <v>646.20000000000005</v>
      </c>
      <c r="E18" s="207">
        <v>687.5</v>
      </c>
      <c r="F18" s="208">
        <f t="shared" si="0"/>
        <v>106.39121015165583</v>
      </c>
      <c r="G18" s="43"/>
    </row>
    <row r="19" spans="1:7" ht="63.75" customHeight="1">
      <c r="A19" s="221" t="s">
        <v>251</v>
      </c>
      <c r="B19" s="222" t="s">
        <v>250</v>
      </c>
      <c r="C19" s="206">
        <v>-68.900000000000006</v>
      </c>
      <c r="D19" s="207">
        <v>-68.900000000000006</v>
      </c>
      <c r="E19" s="207">
        <v>-72.400000000000006</v>
      </c>
      <c r="F19" s="208">
        <f t="shared" si="0"/>
        <v>105.0798258345428</v>
      </c>
      <c r="G19" s="43"/>
    </row>
    <row r="20" spans="1:7" hidden="1">
      <c r="A20" s="221" t="s">
        <v>253</v>
      </c>
      <c r="B20" s="222" t="s">
        <v>252</v>
      </c>
      <c r="C20" s="206"/>
      <c r="D20" s="207">
        <v>7682071.04</v>
      </c>
      <c r="E20" s="207">
        <v>8051035.7199999997</v>
      </c>
      <c r="F20" s="208">
        <v>615.9</v>
      </c>
      <c r="G20" s="43"/>
    </row>
    <row r="21" spans="1:7" hidden="1">
      <c r="A21" s="221" t="s">
        <v>254</v>
      </c>
      <c r="B21" s="222" t="s">
        <v>238</v>
      </c>
      <c r="C21" s="206"/>
      <c r="D21" s="207">
        <v>7682071.04</v>
      </c>
      <c r="E21" s="207">
        <v>8051035.7199999997</v>
      </c>
      <c r="F21" s="208">
        <v>615.9</v>
      </c>
      <c r="G21" s="43"/>
    </row>
    <row r="22" spans="1:7" s="74" customFormat="1">
      <c r="A22" s="225" t="s">
        <v>256</v>
      </c>
      <c r="B22" s="226" t="s">
        <v>255</v>
      </c>
      <c r="C22" s="227">
        <f>C23</f>
        <v>9310.7000000000007</v>
      </c>
      <c r="D22" s="227">
        <f>D23</f>
        <v>10575.800000000001</v>
      </c>
      <c r="E22" s="227">
        <f>E23</f>
        <v>11068.6</v>
      </c>
      <c r="F22" s="227">
        <f>F23</f>
        <v>104.65969477486337</v>
      </c>
      <c r="G22" s="73"/>
    </row>
    <row r="23" spans="1:7">
      <c r="A23" s="221" t="s">
        <v>258</v>
      </c>
      <c r="B23" s="222" t="s">
        <v>257</v>
      </c>
      <c r="C23" s="207">
        <f>C24+C28+C31</f>
        <v>9310.7000000000007</v>
      </c>
      <c r="D23" s="207">
        <f>D24+D28+D31</f>
        <v>10575.800000000001</v>
      </c>
      <c r="E23" s="207">
        <f>E24+E28+E31+E32+E33+E34</f>
        <v>11068.6</v>
      </c>
      <c r="F23" s="208">
        <f>E23/D23*100</f>
        <v>104.65969477486337</v>
      </c>
      <c r="G23" s="43"/>
    </row>
    <row r="24" spans="1:7" ht="57">
      <c r="A24" s="221" t="s">
        <v>260</v>
      </c>
      <c r="B24" s="222" t="s">
        <v>259</v>
      </c>
      <c r="C24" s="206">
        <v>9084.1</v>
      </c>
      <c r="D24" s="207">
        <v>10349.200000000001</v>
      </c>
      <c r="E24" s="207">
        <v>9084.2000000000007</v>
      </c>
      <c r="F24" s="208">
        <f>E24/D24*100</f>
        <v>87.776832991922078</v>
      </c>
      <c r="G24" s="43"/>
    </row>
    <row r="25" spans="1:7" ht="90.75" hidden="1">
      <c r="A25" s="221" t="s">
        <v>262</v>
      </c>
      <c r="B25" s="222" t="s">
        <v>261</v>
      </c>
      <c r="C25" s="206"/>
      <c r="D25" s="207">
        <v>5628803.04</v>
      </c>
      <c r="E25" s="207">
        <v>5867919.6600000001</v>
      </c>
      <c r="F25" s="208" t="s">
        <v>245</v>
      </c>
      <c r="G25" s="43"/>
    </row>
    <row r="26" spans="1:7" ht="68.25" hidden="1">
      <c r="A26" s="221" t="s">
        <v>264</v>
      </c>
      <c r="B26" s="222" t="s">
        <v>263</v>
      </c>
      <c r="C26" s="206"/>
      <c r="D26" s="207" t="s">
        <v>245</v>
      </c>
      <c r="E26" s="207">
        <v>519.75</v>
      </c>
      <c r="F26" s="208" t="s">
        <v>245</v>
      </c>
      <c r="G26" s="43"/>
    </row>
    <row r="27" spans="1:7" ht="90.75" hidden="1">
      <c r="A27" s="221" t="s">
        <v>266</v>
      </c>
      <c r="B27" s="222" t="s">
        <v>265</v>
      </c>
      <c r="C27" s="206"/>
      <c r="D27" s="207" t="s">
        <v>245</v>
      </c>
      <c r="E27" s="207">
        <v>3830.42</v>
      </c>
      <c r="F27" s="208" t="e">
        <f>E27/D27*100</f>
        <v>#VALUE!</v>
      </c>
      <c r="G27" s="43"/>
    </row>
    <row r="28" spans="1:7" ht="90.75">
      <c r="A28" s="221" t="s">
        <v>268</v>
      </c>
      <c r="B28" s="222" t="s">
        <v>267</v>
      </c>
      <c r="C28" s="206">
        <v>198.5</v>
      </c>
      <c r="D28" s="207">
        <v>198.5</v>
      </c>
      <c r="E28" s="207">
        <v>-189.5</v>
      </c>
      <c r="F28" s="208">
        <f>E28/D28*100</f>
        <v>-95.465994962216627</v>
      </c>
      <c r="G28" s="43"/>
    </row>
    <row r="29" spans="1:7" ht="102" hidden="1">
      <c r="A29" s="221" t="s">
        <v>270</v>
      </c>
      <c r="B29" s="222" t="s">
        <v>269</v>
      </c>
      <c r="C29" s="206"/>
      <c r="D29" s="207" t="s">
        <v>245</v>
      </c>
      <c r="E29" s="207">
        <v>4003.91</v>
      </c>
      <c r="F29" s="208" t="s">
        <v>245</v>
      </c>
      <c r="G29" s="43"/>
    </row>
    <row r="30" spans="1:7" ht="113.25" hidden="1">
      <c r="A30" s="221" t="s">
        <v>272</v>
      </c>
      <c r="B30" s="222" t="s">
        <v>271</v>
      </c>
      <c r="C30" s="206"/>
      <c r="D30" s="207" t="s">
        <v>245</v>
      </c>
      <c r="E30" s="207">
        <v>447.79</v>
      </c>
      <c r="F30" s="208" t="e">
        <f t="shared" ref="F30:F37" si="1">E30/D30*100</f>
        <v>#VALUE!</v>
      </c>
      <c r="G30" s="43"/>
    </row>
    <row r="31" spans="1:7" ht="34.5">
      <c r="A31" s="221" t="s">
        <v>274</v>
      </c>
      <c r="B31" s="222" t="s">
        <v>273</v>
      </c>
      <c r="C31" s="206">
        <v>28.1</v>
      </c>
      <c r="D31" s="207">
        <v>28.1</v>
      </c>
      <c r="E31" s="207">
        <v>76.400000000000006</v>
      </c>
      <c r="F31" s="208">
        <f t="shared" si="1"/>
        <v>271.88612099644132</v>
      </c>
      <c r="G31" s="43"/>
    </row>
    <row r="32" spans="1:7" ht="90.75">
      <c r="A32" s="221" t="s">
        <v>595</v>
      </c>
      <c r="B32" s="229" t="s">
        <v>596</v>
      </c>
      <c r="C32" s="206">
        <v>0</v>
      </c>
      <c r="D32" s="207">
        <v>0</v>
      </c>
      <c r="E32" s="207">
        <v>499.6</v>
      </c>
      <c r="F32" s="208" t="e">
        <f t="shared" si="1"/>
        <v>#DIV/0!</v>
      </c>
      <c r="G32" s="43"/>
    </row>
    <row r="33" spans="1:7" ht="68.25">
      <c r="A33" s="221" t="s">
        <v>597</v>
      </c>
      <c r="B33" s="229" t="s">
        <v>598</v>
      </c>
      <c r="C33" s="206">
        <v>0</v>
      </c>
      <c r="D33" s="207">
        <v>0</v>
      </c>
      <c r="E33" s="207">
        <v>70.8</v>
      </c>
      <c r="F33" s="208" t="e">
        <f t="shared" si="1"/>
        <v>#DIV/0!</v>
      </c>
      <c r="G33" s="43"/>
    </row>
    <row r="34" spans="1:7" ht="45.75">
      <c r="A34" s="221" t="s">
        <v>619</v>
      </c>
      <c r="B34" s="229" t="s">
        <v>620</v>
      </c>
      <c r="C34" s="206">
        <v>0</v>
      </c>
      <c r="D34" s="207">
        <v>0</v>
      </c>
      <c r="E34" s="207">
        <v>1527.1</v>
      </c>
      <c r="F34" s="208" t="e">
        <f t="shared" si="1"/>
        <v>#DIV/0!</v>
      </c>
      <c r="G34" s="43"/>
    </row>
    <row r="35" spans="1:7" s="74" customFormat="1">
      <c r="A35" s="225" t="s">
        <v>278</v>
      </c>
      <c r="B35" s="226" t="s">
        <v>277</v>
      </c>
      <c r="C35" s="227">
        <f>C36+C39</f>
        <v>3309.6</v>
      </c>
      <c r="D35" s="227">
        <f>D36+D39</f>
        <v>2667.6</v>
      </c>
      <c r="E35" s="227">
        <f>E36+E39</f>
        <v>2744.5</v>
      </c>
      <c r="F35" s="228">
        <f t="shared" si="1"/>
        <v>102.88274104063578</v>
      </c>
      <c r="G35" s="73"/>
    </row>
    <row r="36" spans="1:7">
      <c r="A36" s="221" t="s">
        <v>280</v>
      </c>
      <c r="B36" s="222" t="s">
        <v>279</v>
      </c>
      <c r="C36" s="206">
        <f>C37</f>
        <v>1434.6</v>
      </c>
      <c r="D36" s="207">
        <f>D37</f>
        <v>1444.6</v>
      </c>
      <c r="E36" s="207">
        <f>E37</f>
        <v>1493.5</v>
      </c>
      <c r="F36" s="208">
        <f t="shared" si="1"/>
        <v>103.38502007476119</v>
      </c>
      <c r="G36" s="43"/>
    </row>
    <row r="37" spans="1:7" ht="34.5">
      <c r="A37" s="221" t="s">
        <v>282</v>
      </c>
      <c r="B37" s="222" t="s">
        <v>281</v>
      </c>
      <c r="C37" s="206">
        <v>1434.6</v>
      </c>
      <c r="D37" s="207">
        <v>1444.6</v>
      </c>
      <c r="E37" s="207">
        <v>1493.5</v>
      </c>
      <c r="F37" s="208">
        <f t="shared" si="1"/>
        <v>103.38502007476119</v>
      </c>
      <c r="G37" s="43"/>
    </row>
    <row r="38" spans="1:7" ht="37.15" hidden="1" customHeight="1">
      <c r="A38" s="221" t="s">
        <v>284</v>
      </c>
      <c r="B38" s="222" t="s">
        <v>283</v>
      </c>
      <c r="C38" s="206"/>
      <c r="D38" s="207" t="s">
        <v>245</v>
      </c>
      <c r="E38" s="207">
        <v>5912.15</v>
      </c>
      <c r="F38" s="208" t="s">
        <v>245</v>
      </c>
      <c r="G38" s="43"/>
    </row>
    <row r="39" spans="1:7">
      <c r="A39" s="221" t="s">
        <v>286</v>
      </c>
      <c r="B39" s="222" t="s">
        <v>285</v>
      </c>
      <c r="C39" s="207">
        <f>C40+C44</f>
        <v>1875</v>
      </c>
      <c r="D39" s="207">
        <f>D40+D44</f>
        <v>1223</v>
      </c>
      <c r="E39" s="207">
        <f>E40+E44</f>
        <v>1251</v>
      </c>
      <c r="F39" s="208">
        <f>E39/D39*100</f>
        <v>102.28945216680295</v>
      </c>
      <c r="G39" s="43"/>
    </row>
    <row r="40" spans="1:7">
      <c r="A40" s="221" t="s">
        <v>288</v>
      </c>
      <c r="B40" s="222" t="s">
        <v>287</v>
      </c>
      <c r="C40" s="206">
        <f>C41</f>
        <v>1600</v>
      </c>
      <c r="D40" s="207">
        <f>D41</f>
        <v>930</v>
      </c>
      <c r="E40" s="207">
        <f>E41</f>
        <v>951.9</v>
      </c>
      <c r="F40" s="208">
        <f>E40/D40*100</f>
        <v>102.35483870967741</v>
      </c>
      <c r="G40" s="43"/>
    </row>
    <row r="41" spans="1:7" ht="23.25">
      <c r="A41" s="221" t="s">
        <v>290</v>
      </c>
      <c r="B41" s="222" t="s">
        <v>289</v>
      </c>
      <c r="C41" s="206">
        <v>1600</v>
      </c>
      <c r="D41" s="207">
        <v>930</v>
      </c>
      <c r="E41" s="207">
        <v>951.9</v>
      </c>
      <c r="F41" s="208">
        <f>E41/D41*100</f>
        <v>102.35483870967741</v>
      </c>
      <c r="G41" s="43"/>
    </row>
    <row r="42" spans="1:7" ht="34.5" hidden="1">
      <c r="A42" s="221" t="s">
        <v>292</v>
      </c>
      <c r="B42" s="222" t="s">
        <v>291</v>
      </c>
      <c r="C42" s="206"/>
      <c r="D42" s="207" t="s">
        <v>245</v>
      </c>
      <c r="E42" s="207">
        <v>1734.1</v>
      </c>
      <c r="F42" s="208" t="s">
        <v>245</v>
      </c>
      <c r="G42" s="43"/>
    </row>
    <row r="43" spans="1:7" ht="57" hidden="1">
      <c r="A43" s="221" t="s">
        <v>294</v>
      </c>
      <c r="B43" s="222" t="s">
        <v>293</v>
      </c>
      <c r="C43" s="206"/>
      <c r="D43" s="207" t="s">
        <v>245</v>
      </c>
      <c r="E43" s="207">
        <v>604.13</v>
      </c>
      <c r="F43" s="208" t="s">
        <v>245</v>
      </c>
      <c r="G43" s="43"/>
    </row>
    <row r="44" spans="1:7">
      <c r="A44" s="221" t="s">
        <v>296</v>
      </c>
      <c r="B44" s="222" t="s">
        <v>295</v>
      </c>
      <c r="C44" s="206">
        <f>C45</f>
        <v>275</v>
      </c>
      <c r="D44" s="207">
        <f>D45</f>
        <v>293</v>
      </c>
      <c r="E44" s="207">
        <f>E45</f>
        <v>299.10000000000002</v>
      </c>
      <c r="F44" s="208">
        <f>E44/D44*100</f>
        <v>102.08191126279864</v>
      </c>
      <c r="G44" s="43"/>
    </row>
    <row r="45" spans="1:7" ht="34.5">
      <c r="A45" s="221" t="s">
        <v>298</v>
      </c>
      <c r="B45" s="222" t="s">
        <v>297</v>
      </c>
      <c r="C45" s="206">
        <v>275</v>
      </c>
      <c r="D45" s="207">
        <v>293</v>
      </c>
      <c r="E45" s="207">
        <v>299.10000000000002</v>
      </c>
      <c r="F45" s="208">
        <f>E45/D45*100</f>
        <v>102.08191126279864</v>
      </c>
      <c r="G45" s="43"/>
    </row>
    <row r="46" spans="1:7" hidden="1">
      <c r="A46" s="221" t="s">
        <v>299</v>
      </c>
      <c r="B46" s="222">
        <v>980</v>
      </c>
      <c r="C46" s="206"/>
      <c r="D46" s="207">
        <v>5138554.84</v>
      </c>
      <c r="E46" s="207">
        <v>5143391.9000000004</v>
      </c>
      <c r="F46" s="208">
        <v>19853.78</v>
      </c>
      <c r="G46" s="43"/>
    </row>
    <row r="47" spans="1:7" hidden="1">
      <c r="A47" s="221" t="s">
        <v>300</v>
      </c>
      <c r="B47" s="222" t="s">
        <v>238</v>
      </c>
      <c r="C47" s="206"/>
      <c r="D47" s="207">
        <v>2203249.9700000002</v>
      </c>
      <c r="E47" s="207">
        <v>2208087.0299999998</v>
      </c>
      <c r="F47" s="208">
        <v>19853.78</v>
      </c>
      <c r="G47" s="43"/>
    </row>
    <row r="48" spans="1:7" s="74" customFormat="1" ht="34.5">
      <c r="A48" s="225" t="s">
        <v>302</v>
      </c>
      <c r="B48" s="226" t="s">
        <v>301</v>
      </c>
      <c r="C48" s="227">
        <f>C49+C54+C58</f>
        <v>1374.7</v>
      </c>
      <c r="D48" s="227">
        <f>D49+D54+D58+D57</f>
        <v>1577.2</v>
      </c>
      <c r="E48" s="227">
        <f>E49+E54+E58+E57</f>
        <v>1585.8000000000002</v>
      </c>
      <c r="F48" s="228">
        <f t="shared" ref="F48:F89" si="2">E48/D48*100</f>
        <v>100.54527009890948</v>
      </c>
      <c r="G48" s="73"/>
    </row>
    <row r="49" spans="1:7" ht="68.25">
      <c r="A49" s="221" t="s">
        <v>304</v>
      </c>
      <c r="B49" s="222" t="s">
        <v>303</v>
      </c>
      <c r="C49" s="207">
        <f>C50+C52</f>
        <v>1189.9000000000001</v>
      </c>
      <c r="D49" s="207">
        <f>D50+D52</f>
        <v>1429.9</v>
      </c>
      <c r="E49" s="207">
        <f>E50+E52</f>
        <v>1438.4</v>
      </c>
      <c r="F49" s="208">
        <f t="shared" si="2"/>
        <v>100.59444716413735</v>
      </c>
      <c r="G49" s="43"/>
    </row>
    <row r="50" spans="1:7" ht="57">
      <c r="A50" s="221" t="s">
        <v>306</v>
      </c>
      <c r="B50" s="222" t="s">
        <v>305</v>
      </c>
      <c r="C50" s="206">
        <f>C51</f>
        <v>625</v>
      </c>
      <c r="D50" s="207">
        <f>D51</f>
        <v>865</v>
      </c>
      <c r="E50" s="207">
        <f>E51</f>
        <v>889.6</v>
      </c>
      <c r="F50" s="208">
        <f t="shared" si="2"/>
        <v>102.84393063583815</v>
      </c>
      <c r="G50" s="43"/>
    </row>
    <row r="51" spans="1:7" ht="68.25">
      <c r="A51" s="221" t="s">
        <v>308</v>
      </c>
      <c r="B51" s="222" t="s">
        <v>307</v>
      </c>
      <c r="C51" s="206">
        <v>625</v>
      </c>
      <c r="D51" s="207">
        <v>865</v>
      </c>
      <c r="E51" s="207">
        <v>889.6</v>
      </c>
      <c r="F51" s="208">
        <f t="shared" si="2"/>
        <v>102.84393063583815</v>
      </c>
      <c r="G51" s="43"/>
    </row>
    <row r="52" spans="1:7" ht="68.25">
      <c r="A52" s="221" t="s">
        <v>310</v>
      </c>
      <c r="B52" s="222" t="s">
        <v>309</v>
      </c>
      <c r="C52" s="206">
        <f>C53</f>
        <v>564.9</v>
      </c>
      <c r="D52" s="207">
        <f>D53</f>
        <v>564.9</v>
      </c>
      <c r="E52" s="207">
        <f>E53</f>
        <v>548.79999999999995</v>
      </c>
      <c r="F52" s="208">
        <f t="shared" si="2"/>
        <v>97.149938042131339</v>
      </c>
      <c r="G52" s="43"/>
    </row>
    <row r="53" spans="1:7" ht="48" customHeight="1">
      <c r="A53" s="221" t="s">
        <v>312</v>
      </c>
      <c r="B53" s="222" t="s">
        <v>311</v>
      </c>
      <c r="C53" s="206">
        <v>564.9</v>
      </c>
      <c r="D53" s="207">
        <v>564.9</v>
      </c>
      <c r="E53" s="207">
        <v>548.79999999999995</v>
      </c>
      <c r="F53" s="208">
        <f t="shared" si="2"/>
        <v>97.149938042131339</v>
      </c>
      <c r="G53" s="43"/>
    </row>
    <row r="54" spans="1:7" ht="23.25" hidden="1">
      <c r="A54" s="221" t="s">
        <v>314</v>
      </c>
      <c r="B54" s="222" t="s">
        <v>313</v>
      </c>
      <c r="C54" s="206" t="s">
        <v>406</v>
      </c>
      <c r="D54" s="207">
        <f>D55</f>
        <v>0</v>
      </c>
      <c r="E54" s="207">
        <v>0</v>
      </c>
      <c r="F54" s="208" t="e">
        <f t="shared" si="2"/>
        <v>#DIV/0!</v>
      </c>
      <c r="G54" s="43"/>
    </row>
    <row r="55" spans="1:7" ht="34.5" hidden="1">
      <c r="A55" s="221" t="s">
        <v>316</v>
      </c>
      <c r="B55" s="222" t="s">
        <v>315</v>
      </c>
      <c r="C55" s="206" t="s">
        <v>406</v>
      </c>
      <c r="D55" s="207">
        <f>D56</f>
        <v>0</v>
      </c>
      <c r="E55" s="207">
        <v>0</v>
      </c>
      <c r="F55" s="208" t="e">
        <f t="shared" si="2"/>
        <v>#DIV/0!</v>
      </c>
      <c r="G55" s="43"/>
    </row>
    <row r="56" spans="1:7" ht="45.75" hidden="1">
      <c r="A56" s="221" t="s">
        <v>318</v>
      </c>
      <c r="B56" s="222" t="s">
        <v>317</v>
      </c>
      <c r="C56" s="206" t="s">
        <v>406</v>
      </c>
      <c r="D56" s="207">
        <v>0</v>
      </c>
      <c r="E56" s="207">
        <v>0</v>
      </c>
      <c r="F56" s="208" t="e">
        <f t="shared" si="2"/>
        <v>#DIV/0!</v>
      </c>
      <c r="G56" s="43"/>
    </row>
    <row r="57" spans="1:7" ht="45" hidden="1">
      <c r="A57" s="221" t="s">
        <v>433</v>
      </c>
      <c r="B57" s="230" t="s">
        <v>434</v>
      </c>
      <c r="C57" s="206">
        <v>0</v>
      </c>
      <c r="D57" s="207">
        <v>0</v>
      </c>
      <c r="E57" s="207">
        <v>0</v>
      </c>
      <c r="F57" s="208" t="e">
        <f t="shared" si="2"/>
        <v>#DIV/0!</v>
      </c>
      <c r="G57" s="43"/>
    </row>
    <row r="58" spans="1:7" ht="68.25">
      <c r="A58" s="221" t="s">
        <v>320</v>
      </c>
      <c r="B58" s="222" t="s">
        <v>319</v>
      </c>
      <c r="C58" s="206">
        <f t="shared" ref="C58:E59" si="3">C59</f>
        <v>184.8</v>
      </c>
      <c r="D58" s="207">
        <f t="shared" si="3"/>
        <v>147.30000000000001</v>
      </c>
      <c r="E58" s="207">
        <f t="shared" si="3"/>
        <v>147.4</v>
      </c>
      <c r="F58" s="208">
        <f t="shared" si="2"/>
        <v>100.06788866259335</v>
      </c>
      <c r="G58" s="43"/>
    </row>
    <row r="59" spans="1:7" ht="68.25">
      <c r="A59" s="221" t="s">
        <v>322</v>
      </c>
      <c r="B59" s="222" t="s">
        <v>321</v>
      </c>
      <c r="C59" s="206">
        <f t="shared" si="3"/>
        <v>184.8</v>
      </c>
      <c r="D59" s="207">
        <f t="shared" si="3"/>
        <v>147.30000000000001</v>
      </c>
      <c r="E59" s="207">
        <f t="shared" si="3"/>
        <v>147.4</v>
      </c>
      <c r="F59" s="208">
        <f t="shared" si="2"/>
        <v>100.06788866259335</v>
      </c>
      <c r="G59" s="43"/>
    </row>
    <row r="60" spans="1:7" ht="68.25">
      <c r="A60" s="221" t="s">
        <v>324</v>
      </c>
      <c r="B60" s="222" t="s">
        <v>323</v>
      </c>
      <c r="C60" s="206">
        <v>184.8</v>
      </c>
      <c r="D60" s="207">
        <v>147.30000000000001</v>
      </c>
      <c r="E60" s="207">
        <v>147.4</v>
      </c>
      <c r="F60" s="208">
        <f t="shared" si="2"/>
        <v>100.06788866259335</v>
      </c>
      <c r="G60" s="43"/>
    </row>
    <row r="61" spans="1:7" s="74" customFormat="1" ht="23.25">
      <c r="A61" s="225" t="s">
        <v>326</v>
      </c>
      <c r="B61" s="226" t="s">
        <v>325</v>
      </c>
      <c r="C61" s="227">
        <f>C62+C65</f>
        <v>468.2</v>
      </c>
      <c r="D61" s="227">
        <f>D62+D65</f>
        <v>478.2</v>
      </c>
      <c r="E61" s="227">
        <f>E62+E65</f>
        <v>448.79999999999995</v>
      </c>
      <c r="F61" s="228">
        <f t="shared" si="2"/>
        <v>93.85194479297364</v>
      </c>
      <c r="G61" s="73"/>
    </row>
    <row r="62" spans="1:7">
      <c r="A62" s="221" t="s">
        <v>328</v>
      </c>
      <c r="B62" s="222" t="s">
        <v>327</v>
      </c>
      <c r="C62" s="206">
        <f t="shared" ref="C62:E63" si="4">C63</f>
        <v>250</v>
      </c>
      <c r="D62" s="207">
        <f t="shared" si="4"/>
        <v>260</v>
      </c>
      <c r="E62" s="207">
        <f t="shared" si="4"/>
        <v>264.2</v>
      </c>
      <c r="F62" s="208">
        <f t="shared" si="2"/>
        <v>101.61538461538461</v>
      </c>
      <c r="G62" s="43"/>
    </row>
    <row r="63" spans="1:7">
      <c r="A63" s="221" t="s">
        <v>330</v>
      </c>
      <c r="B63" s="222" t="s">
        <v>329</v>
      </c>
      <c r="C63" s="206">
        <f t="shared" si="4"/>
        <v>250</v>
      </c>
      <c r="D63" s="207">
        <f t="shared" si="4"/>
        <v>260</v>
      </c>
      <c r="E63" s="207">
        <f t="shared" si="4"/>
        <v>264.2</v>
      </c>
      <c r="F63" s="208">
        <f t="shared" si="2"/>
        <v>101.61538461538461</v>
      </c>
      <c r="G63" s="43"/>
    </row>
    <row r="64" spans="1:7" ht="23.25">
      <c r="A64" s="221" t="s">
        <v>332</v>
      </c>
      <c r="B64" s="222" t="s">
        <v>331</v>
      </c>
      <c r="C64" s="206">
        <v>250</v>
      </c>
      <c r="D64" s="207">
        <v>260</v>
      </c>
      <c r="E64" s="207">
        <v>264.2</v>
      </c>
      <c r="F64" s="208">
        <f t="shared" si="2"/>
        <v>101.61538461538461</v>
      </c>
      <c r="G64" s="43"/>
    </row>
    <row r="65" spans="1:7">
      <c r="A65" s="221" t="s">
        <v>334</v>
      </c>
      <c r="B65" s="222" t="s">
        <v>333</v>
      </c>
      <c r="C65" s="206">
        <f>C66</f>
        <v>218.2</v>
      </c>
      <c r="D65" s="207">
        <f>D66+D68</f>
        <v>218.2</v>
      </c>
      <c r="E65" s="207">
        <f>E66+E68</f>
        <v>184.6</v>
      </c>
      <c r="F65" s="208">
        <f t="shared" si="2"/>
        <v>84.601283226397811</v>
      </c>
      <c r="G65" s="43"/>
    </row>
    <row r="66" spans="1:7" ht="23.25">
      <c r="A66" s="221" t="s">
        <v>336</v>
      </c>
      <c r="B66" s="222" t="s">
        <v>335</v>
      </c>
      <c r="C66" s="206">
        <f>C67</f>
        <v>218.2</v>
      </c>
      <c r="D66" s="207">
        <f>D67</f>
        <v>218.2</v>
      </c>
      <c r="E66" s="207">
        <f>E67</f>
        <v>184.6</v>
      </c>
      <c r="F66" s="208">
        <f t="shared" si="2"/>
        <v>84.601283226397811</v>
      </c>
      <c r="G66" s="43"/>
    </row>
    <row r="67" spans="1:7" ht="34.5">
      <c r="A67" s="221" t="s">
        <v>338</v>
      </c>
      <c r="B67" s="222" t="s">
        <v>337</v>
      </c>
      <c r="C67" s="206">
        <v>218.2</v>
      </c>
      <c r="D67" s="207">
        <v>218.2</v>
      </c>
      <c r="E67" s="207">
        <v>184.6</v>
      </c>
      <c r="F67" s="208">
        <f t="shared" si="2"/>
        <v>84.601283226397811</v>
      </c>
      <c r="G67" s="43"/>
    </row>
    <row r="68" spans="1:7" hidden="1">
      <c r="A68" s="221" t="s">
        <v>340</v>
      </c>
      <c r="B68" s="222" t="s">
        <v>339</v>
      </c>
      <c r="C68" s="206" t="s">
        <v>406</v>
      </c>
      <c r="D68" s="207">
        <v>0</v>
      </c>
      <c r="E68" s="207">
        <f>E69</f>
        <v>0</v>
      </c>
      <c r="F68" s="208" t="e">
        <f t="shared" si="2"/>
        <v>#DIV/0!</v>
      </c>
      <c r="G68" s="43"/>
    </row>
    <row r="69" spans="1:7" ht="23.25" hidden="1">
      <c r="A69" s="221" t="s">
        <v>342</v>
      </c>
      <c r="B69" s="222" t="s">
        <v>341</v>
      </c>
      <c r="C69" s="206" t="s">
        <v>406</v>
      </c>
      <c r="D69" s="207">
        <v>0</v>
      </c>
      <c r="E69" s="207">
        <v>0</v>
      </c>
      <c r="F69" s="208" t="e">
        <f t="shared" si="2"/>
        <v>#DIV/0!</v>
      </c>
      <c r="G69" s="43"/>
    </row>
    <row r="70" spans="1:7" s="74" customFormat="1" ht="23.25">
      <c r="A70" s="225" t="s">
        <v>344</v>
      </c>
      <c r="B70" s="226" t="s">
        <v>343</v>
      </c>
      <c r="C70" s="231">
        <f>C72+C74+C71</f>
        <v>200</v>
      </c>
      <c r="D70" s="231">
        <f>D71+D74+D77</f>
        <v>174.8</v>
      </c>
      <c r="E70" s="231">
        <f>E71+E74+E77</f>
        <v>239.9</v>
      </c>
      <c r="F70" s="228">
        <f t="shared" si="2"/>
        <v>137.24256292906179</v>
      </c>
      <c r="G70" s="73"/>
    </row>
    <row r="71" spans="1:7" s="74" customFormat="1" ht="67.5">
      <c r="A71" s="171" t="s">
        <v>546</v>
      </c>
      <c r="B71" s="172" t="s">
        <v>547</v>
      </c>
      <c r="C71" s="232">
        <v>0</v>
      </c>
      <c r="D71" s="232">
        <v>132</v>
      </c>
      <c r="E71" s="232">
        <v>132</v>
      </c>
      <c r="F71" s="233">
        <f t="shared" si="2"/>
        <v>100</v>
      </c>
      <c r="G71" s="73"/>
    </row>
    <row r="72" spans="1:7" s="74" customFormat="1" ht="79.5" hidden="1">
      <c r="A72" s="234" t="s">
        <v>421</v>
      </c>
      <c r="B72" s="235" t="s">
        <v>220</v>
      </c>
      <c r="C72" s="232">
        <f>C73</f>
        <v>0</v>
      </c>
      <c r="D72" s="236">
        <v>0</v>
      </c>
      <c r="E72" s="236">
        <v>0</v>
      </c>
      <c r="F72" s="208" t="e">
        <f t="shared" si="2"/>
        <v>#DIV/0!</v>
      </c>
      <c r="G72" s="73"/>
    </row>
    <row r="73" spans="1:7" s="74" customFormat="1" ht="79.5" hidden="1">
      <c r="A73" s="234" t="s">
        <v>420</v>
      </c>
      <c r="B73" s="235" t="s">
        <v>220</v>
      </c>
      <c r="C73" s="232">
        <v>0</v>
      </c>
      <c r="D73" s="236">
        <v>0</v>
      </c>
      <c r="E73" s="236">
        <v>0</v>
      </c>
      <c r="F73" s="208" t="e">
        <f t="shared" si="2"/>
        <v>#DIV/0!</v>
      </c>
      <c r="G73" s="73"/>
    </row>
    <row r="74" spans="1:7" ht="23.25">
      <c r="A74" s="221" t="s">
        <v>346</v>
      </c>
      <c r="B74" s="222" t="s">
        <v>345</v>
      </c>
      <c r="C74" s="206">
        <f t="shared" ref="C74:E75" si="5">C75</f>
        <v>200</v>
      </c>
      <c r="D74" s="207">
        <f t="shared" si="5"/>
        <v>42.8</v>
      </c>
      <c r="E74" s="207">
        <f t="shared" si="5"/>
        <v>42.8</v>
      </c>
      <c r="F74" s="208">
        <f t="shared" si="2"/>
        <v>100</v>
      </c>
      <c r="G74" s="43"/>
    </row>
    <row r="75" spans="1:7" ht="34.5">
      <c r="A75" s="221" t="s">
        <v>348</v>
      </c>
      <c r="B75" s="222" t="s">
        <v>347</v>
      </c>
      <c r="C75" s="206">
        <f t="shared" si="5"/>
        <v>200</v>
      </c>
      <c r="D75" s="207">
        <f t="shared" si="5"/>
        <v>42.8</v>
      </c>
      <c r="E75" s="207">
        <f t="shared" si="5"/>
        <v>42.8</v>
      </c>
      <c r="F75" s="208">
        <f t="shared" si="2"/>
        <v>100</v>
      </c>
      <c r="G75" s="43"/>
    </row>
    <row r="76" spans="1:7" ht="45.75">
      <c r="A76" s="221" t="s">
        <v>350</v>
      </c>
      <c r="B76" s="222" t="s">
        <v>349</v>
      </c>
      <c r="C76" s="206">
        <v>200</v>
      </c>
      <c r="D76" s="207">
        <v>42.8</v>
      </c>
      <c r="E76" s="207">
        <v>42.8</v>
      </c>
      <c r="F76" s="208">
        <f t="shared" si="2"/>
        <v>100</v>
      </c>
      <c r="G76" s="43"/>
    </row>
    <row r="77" spans="1:7" ht="48" customHeight="1">
      <c r="A77" s="221" t="s">
        <v>507</v>
      </c>
      <c r="B77" s="222" t="s">
        <v>508</v>
      </c>
      <c r="C77" s="206">
        <v>0</v>
      </c>
      <c r="D77" s="207">
        <v>0</v>
      </c>
      <c r="E77" s="207">
        <v>65.099999999999994</v>
      </c>
      <c r="F77" s="208" t="e">
        <f t="shared" si="2"/>
        <v>#DIV/0!</v>
      </c>
      <c r="G77" s="43"/>
    </row>
    <row r="78" spans="1:7" s="74" customFormat="1">
      <c r="A78" s="225" t="s">
        <v>352</v>
      </c>
      <c r="B78" s="226" t="s">
        <v>351</v>
      </c>
      <c r="C78" s="227">
        <f>C82</f>
        <v>50</v>
      </c>
      <c r="D78" s="227">
        <f t="shared" ref="D78" si="6">D82</f>
        <v>0</v>
      </c>
      <c r="E78" s="227">
        <f>E82+E81</f>
        <v>0</v>
      </c>
      <c r="F78" s="208" t="e">
        <f t="shared" si="2"/>
        <v>#DIV/0!</v>
      </c>
      <c r="G78" s="73"/>
    </row>
    <row r="79" spans="1:7" ht="45.75" hidden="1">
      <c r="A79" s="221" t="s">
        <v>354</v>
      </c>
      <c r="B79" s="222" t="s">
        <v>353</v>
      </c>
      <c r="C79" s="206" t="s">
        <v>406</v>
      </c>
      <c r="D79" s="207"/>
      <c r="E79" s="207"/>
      <c r="F79" s="208" t="e">
        <f t="shared" si="2"/>
        <v>#DIV/0!</v>
      </c>
      <c r="G79" s="43"/>
    </row>
    <row r="80" spans="1:7" ht="57" hidden="1">
      <c r="A80" s="221" t="s">
        <v>356</v>
      </c>
      <c r="B80" s="222" t="s">
        <v>355</v>
      </c>
      <c r="C80" s="206" t="s">
        <v>406</v>
      </c>
      <c r="D80" s="207"/>
      <c r="E80" s="207"/>
      <c r="F80" s="208" t="e">
        <f t="shared" si="2"/>
        <v>#DIV/0!</v>
      </c>
      <c r="G80" s="43"/>
    </row>
    <row r="81" spans="1:7" hidden="1">
      <c r="A81" s="221" t="s">
        <v>552</v>
      </c>
      <c r="B81" s="222"/>
      <c r="C81" s="206">
        <v>0</v>
      </c>
      <c r="D81" s="207">
        <v>0</v>
      </c>
      <c r="E81" s="207">
        <v>0</v>
      </c>
      <c r="F81" s="208" t="e">
        <f t="shared" si="2"/>
        <v>#DIV/0!</v>
      </c>
      <c r="G81" s="43"/>
    </row>
    <row r="82" spans="1:7" ht="52.5" customHeight="1">
      <c r="A82" s="168" t="s">
        <v>569</v>
      </c>
      <c r="B82" s="188" t="s">
        <v>570</v>
      </c>
      <c r="C82" s="206">
        <f>C83</f>
        <v>50</v>
      </c>
      <c r="D82" s="206">
        <f>D83</f>
        <v>0</v>
      </c>
      <c r="E82" s="207">
        <f>E83</f>
        <v>0</v>
      </c>
      <c r="F82" s="208" t="e">
        <f t="shared" si="2"/>
        <v>#DIV/0!</v>
      </c>
      <c r="G82" s="43"/>
    </row>
    <row r="83" spans="1:7" ht="45.75">
      <c r="A83" s="168" t="s">
        <v>571</v>
      </c>
      <c r="B83" s="189" t="s">
        <v>572</v>
      </c>
      <c r="C83" s="206">
        <v>50</v>
      </c>
      <c r="D83" s="207">
        <v>0</v>
      </c>
      <c r="E83" s="207">
        <v>0</v>
      </c>
      <c r="F83" s="208" t="e">
        <f t="shared" si="2"/>
        <v>#DIV/0!</v>
      </c>
      <c r="G83" s="43"/>
    </row>
    <row r="84" spans="1:7" s="74" customFormat="1" hidden="1">
      <c r="A84" s="225" t="s">
        <v>359</v>
      </c>
      <c r="B84" s="226" t="s">
        <v>358</v>
      </c>
      <c r="C84" s="231" t="s">
        <v>406</v>
      </c>
      <c r="D84" s="227">
        <f>D85</f>
        <v>0</v>
      </c>
      <c r="E84" s="227">
        <v>0</v>
      </c>
      <c r="F84" s="208" t="e">
        <f t="shared" si="2"/>
        <v>#DIV/0!</v>
      </c>
      <c r="G84" s="73"/>
    </row>
    <row r="85" spans="1:7" hidden="1">
      <c r="A85" s="221" t="s">
        <v>361</v>
      </c>
      <c r="B85" s="222" t="s">
        <v>360</v>
      </c>
      <c r="C85" s="206" t="s">
        <v>406</v>
      </c>
      <c r="D85" s="207"/>
      <c r="E85" s="207"/>
      <c r="F85" s="208" t="e">
        <f t="shared" si="2"/>
        <v>#DIV/0!</v>
      </c>
      <c r="G85" s="43"/>
    </row>
    <row r="86" spans="1:7" ht="23.25" hidden="1">
      <c r="A86" s="221" t="s">
        <v>363</v>
      </c>
      <c r="B86" s="222" t="s">
        <v>362</v>
      </c>
      <c r="C86" s="206" t="s">
        <v>406</v>
      </c>
      <c r="D86" s="207"/>
      <c r="E86" s="207"/>
      <c r="F86" s="208" t="e">
        <f t="shared" si="2"/>
        <v>#DIV/0!</v>
      </c>
      <c r="G86" s="43"/>
    </row>
    <row r="87" spans="1:7" hidden="1">
      <c r="A87" s="225" t="s">
        <v>359</v>
      </c>
      <c r="B87" s="237" t="s">
        <v>431</v>
      </c>
      <c r="C87" s="238">
        <f t="shared" ref="C87:E88" si="7">C88</f>
        <v>1335</v>
      </c>
      <c r="D87" s="238">
        <f t="shared" si="7"/>
        <v>0</v>
      </c>
      <c r="E87" s="238">
        <f t="shared" si="7"/>
        <v>0</v>
      </c>
      <c r="F87" s="208" t="e">
        <f t="shared" si="2"/>
        <v>#DIV/0!</v>
      </c>
      <c r="G87" s="43"/>
    </row>
    <row r="88" spans="1:7" hidden="1">
      <c r="A88" s="225" t="s">
        <v>361</v>
      </c>
      <c r="B88" s="235" t="s">
        <v>431</v>
      </c>
      <c r="C88" s="206">
        <f t="shared" si="7"/>
        <v>1335</v>
      </c>
      <c r="D88" s="206">
        <f t="shared" si="7"/>
        <v>0</v>
      </c>
      <c r="E88" s="206">
        <f t="shared" si="7"/>
        <v>0</v>
      </c>
      <c r="F88" s="208" t="e">
        <f t="shared" si="2"/>
        <v>#DIV/0!</v>
      </c>
      <c r="G88" s="43"/>
    </row>
    <row r="89" spans="1:7" ht="22.5">
      <c r="A89" s="173" t="s">
        <v>548</v>
      </c>
      <c r="B89" s="174" t="s">
        <v>549</v>
      </c>
      <c r="C89" s="206">
        <v>1335</v>
      </c>
      <c r="D89" s="207">
        <v>0</v>
      </c>
      <c r="E89" s="207">
        <v>0</v>
      </c>
      <c r="F89" s="208" t="e">
        <f t="shared" si="2"/>
        <v>#DIV/0!</v>
      </c>
      <c r="G89" s="43"/>
    </row>
    <row r="90" spans="1:7" ht="29.25" customHeight="1">
      <c r="A90" s="173" t="s">
        <v>553</v>
      </c>
      <c r="B90" s="174" t="s">
        <v>554</v>
      </c>
      <c r="C90" s="206">
        <v>0</v>
      </c>
      <c r="D90" s="207">
        <v>0</v>
      </c>
      <c r="E90" s="207">
        <v>14.7</v>
      </c>
      <c r="F90" s="208">
        <v>0</v>
      </c>
      <c r="G90" s="43"/>
    </row>
    <row r="91" spans="1:7" ht="18.75" customHeight="1">
      <c r="A91" s="173" t="s">
        <v>621</v>
      </c>
      <c r="B91" s="174" t="s">
        <v>622</v>
      </c>
      <c r="C91" s="206">
        <v>0</v>
      </c>
      <c r="D91" s="207">
        <v>0</v>
      </c>
      <c r="E91" s="207">
        <v>18.2</v>
      </c>
      <c r="F91" s="208">
        <v>0</v>
      </c>
      <c r="G91" s="43"/>
    </row>
    <row r="92" spans="1:7" s="74" customFormat="1">
      <c r="A92" s="225" t="s">
        <v>365</v>
      </c>
      <c r="B92" s="226" t="s">
        <v>364</v>
      </c>
      <c r="C92" s="227">
        <f>C93+C120</f>
        <v>4754</v>
      </c>
      <c r="D92" s="227">
        <f>D93+D119</f>
        <v>15286.2</v>
      </c>
      <c r="E92" s="227">
        <f>E93+E119</f>
        <v>15208.399999999998</v>
      </c>
      <c r="F92" s="208">
        <f t="shared" ref="F92:F122" si="8">E92/D92*100</f>
        <v>99.491044209810127</v>
      </c>
      <c r="G92" s="73"/>
    </row>
    <row r="93" spans="1:7" s="74" customFormat="1" ht="34.5">
      <c r="A93" s="225" t="s">
        <v>367</v>
      </c>
      <c r="B93" s="226" t="s">
        <v>366</v>
      </c>
      <c r="C93" s="227">
        <f>C94+C100+C108+C110+C116</f>
        <v>4754</v>
      </c>
      <c r="D93" s="227">
        <f>D94+D100+D110+D116</f>
        <v>15206.2</v>
      </c>
      <c r="E93" s="227">
        <f>E94+E100+E110+E116</f>
        <v>15128.399999999998</v>
      </c>
      <c r="F93" s="208">
        <f t="shared" si="8"/>
        <v>99.488366587313052</v>
      </c>
      <c r="G93" s="73"/>
    </row>
    <row r="94" spans="1:7" ht="23.25">
      <c r="A94" s="221" t="s">
        <v>369</v>
      </c>
      <c r="B94" s="222" t="s">
        <v>368</v>
      </c>
      <c r="C94" s="207">
        <f>C96+C97</f>
        <v>821</v>
      </c>
      <c r="D94" s="207">
        <f>D96+D97+D99</f>
        <v>907</v>
      </c>
      <c r="E94" s="207">
        <f>E96+E97+E99</f>
        <v>907</v>
      </c>
      <c r="F94" s="208">
        <f t="shared" si="8"/>
        <v>100</v>
      </c>
      <c r="G94" s="43"/>
    </row>
    <row r="95" spans="1:7" hidden="1">
      <c r="A95" s="221"/>
      <c r="B95" s="222"/>
      <c r="C95" s="206"/>
      <c r="D95" s="207"/>
      <c r="E95" s="207"/>
      <c r="F95" s="208"/>
      <c r="G95" s="43"/>
    </row>
    <row r="96" spans="1:7" ht="23.25">
      <c r="A96" s="221" t="s">
        <v>511</v>
      </c>
      <c r="B96" s="239" t="s">
        <v>512</v>
      </c>
      <c r="C96" s="206">
        <v>821</v>
      </c>
      <c r="D96" s="207">
        <v>821</v>
      </c>
      <c r="E96" s="207">
        <v>821</v>
      </c>
      <c r="F96" s="208">
        <f t="shared" si="8"/>
        <v>100</v>
      </c>
      <c r="G96" s="43"/>
    </row>
    <row r="97" spans="1:7" ht="23.25" hidden="1">
      <c r="A97" s="221" t="s">
        <v>373</v>
      </c>
      <c r="B97" s="222" t="s">
        <v>372</v>
      </c>
      <c r="C97" s="206">
        <f>C98</f>
        <v>0</v>
      </c>
      <c r="D97" s="207">
        <f>D98</f>
        <v>0</v>
      </c>
      <c r="E97" s="207">
        <f>E98</f>
        <v>0</v>
      </c>
      <c r="F97" s="208" t="e">
        <f t="shared" si="8"/>
        <v>#DIV/0!</v>
      </c>
      <c r="G97" s="43"/>
    </row>
    <row r="98" spans="1:7" ht="23.25" hidden="1">
      <c r="A98" s="221" t="s">
        <v>375</v>
      </c>
      <c r="B98" s="222" t="s">
        <v>374</v>
      </c>
      <c r="C98" s="206"/>
      <c r="D98" s="207"/>
      <c r="E98" s="207"/>
      <c r="F98" s="208" t="e">
        <f t="shared" si="8"/>
        <v>#DIV/0!</v>
      </c>
      <c r="G98" s="43"/>
    </row>
    <row r="99" spans="1:7" ht="34.5">
      <c r="A99" s="221" t="s">
        <v>617</v>
      </c>
      <c r="B99" s="222" t="s">
        <v>618</v>
      </c>
      <c r="C99" s="206">
        <v>0</v>
      </c>
      <c r="D99" s="207">
        <v>86</v>
      </c>
      <c r="E99" s="207">
        <v>86</v>
      </c>
      <c r="F99" s="208">
        <f t="shared" si="8"/>
        <v>100</v>
      </c>
      <c r="G99" s="43"/>
    </row>
    <row r="100" spans="1:7" ht="23.25">
      <c r="A100" s="221" t="s">
        <v>377</v>
      </c>
      <c r="B100" s="222" t="s">
        <v>376</v>
      </c>
      <c r="C100" s="206">
        <f>C101+C106</f>
        <v>0</v>
      </c>
      <c r="D100" s="206">
        <f>D101+D106+D108+D107</f>
        <v>8882.6</v>
      </c>
      <c r="E100" s="206">
        <f>E101+E106+E108+E107</f>
        <v>8860.9</v>
      </c>
      <c r="F100" s="208">
        <f>E100/D100*100</f>
        <v>99.755702159277675</v>
      </c>
      <c r="G100" s="43"/>
    </row>
    <row r="101" spans="1:7" ht="68.25" customHeight="1">
      <c r="A101" s="221" t="s">
        <v>500</v>
      </c>
      <c r="B101" s="222" t="s">
        <v>501</v>
      </c>
      <c r="C101" s="206">
        <f>C102</f>
        <v>0</v>
      </c>
      <c r="D101" s="207">
        <f>D102</f>
        <v>0</v>
      </c>
      <c r="E101" s="207">
        <f>E102</f>
        <v>0</v>
      </c>
      <c r="F101" s="208">
        <v>0</v>
      </c>
      <c r="G101" s="43"/>
    </row>
    <row r="102" spans="1:7" ht="72.75" customHeight="1">
      <c r="A102" s="169" t="s">
        <v>544</v>
      </c>
      <c r="B102" s="170" t="s">
        <v>545</v>
      </c>
      <c r="C102" s="206">
        <v>0</v>
      </c>
      <c r="D102" s="207">
        <v>0</v>
      </c>
      <c r="E102" s="207">
        <v>0</v>
      </c>
      <c r="F102" s="208">
        <v>0</v>
      </c>
      <c r="G102" s="43"/>
    </row>
    <row r="103" spans="1:7" hidden="1">
      <c r="A103" s="221"/>
      <c r="B103" s="222"/>
      <c r="C103" s="206"/>
      <c r="D103" s="207"/>
      <c r="E103" s="207"/>
      <c r="F103" s="208" t="e">
        <f t="shared" ref="F103:F107" si="9">E103/D103*100</f>
        <v>#DIV/0!</v>
      </c>
      <c r="G103" s="43"/>
    </row>
    <row r="104" spans="1:7" hidden="1">
      <c r="A104" s="221"/>
      <c r="B104" s="79"/>
      <c r="C104" s="206"/>
      <c r="D104" s="207"/>
      <c r="E104" s="207"/>
      <c r="F104" s="208" t="e">
        <f t="shared" si="9"/>
        <v>#DIV/0!</v>
      </c>
      <c r="G104" s="43"/>
    </row>
    <row r="105" spans="1:7" hidden="1">
      <c r="A105" s="221"/>
      <c r="B105" s="79"/>
      <c r="C105" s="206"/>
      <c r="D105" s="207"/>
      <c r="E105" s="207"/>
      <c r="F105" s="208" t="e">
        <f t="shared" si="9"/>
        <v>#DIV/0!</v>
      </c>
      <c r="G105" s="43"/>
    </row>
    <row r="106" spans="1:7" ht="22.5" hidden="1">
      <c r="A106" s="175" t="s">
        <v>550</v>
      </c>
      <c r="B106" s="190" t="s">
        <v>551</v>
      </c>
      <c r="C106" s="206">
        <v>0</v>
      </c>
      <c r="D106" s="207">
        <v>0</v>
      </c>
      <c r="E106" s="207"/>
      <c r="F106" s="208" t="e">
        <f t="shared" si="9"/>
        <v>#DIV/0!</v>
      </c>
      <c r="G106" s="43"/>
    </row>
    <row r="107" spans="1:7" ht="22.5">
      <c r="A107" s="175" t="s">
        <v>550</v>
      </c>
      <c r="B107" s="190" t="s">
        <v>626</v>
      </c>
      <c r="C107" s="206">
        <v>0</v>
      </c>
      <c r="D107" s="207">
        <v>1464.4</v>
      </c>
      <c r="E107" s="207">
        <v>1464.4</v>
      </c>
      <c r="F107" s="208">
        <f t="shared" si="9"/>
        <v>100</v>
      </c>
      <c r="G107" s="43"/>
    </row>
    <row r="108" spans="1:7">
      <c r="A108" s="221" t="s">
        <v>379</v>
      </c>
      <c r="B108" s="222" t="s">
        <v>378</v>
      </c>
      <c r="C108" s="206">
        <f>C109</f>
        <v>1408.1</v>
      </c>
      <c r="D108" s="207">
        <f>D109</f>
        <v>7418.2</v>
      </c>
      <c r="E108" s="207">
        <f>E109</f>
        <v>7396.5</v>
      </c>
      <c r="F108" s="208">
        <f t="shared" si="8"/>
        <v>99.707476207166152</v>
      </c>
      <c r="G108" s="43"/>
    </row>
    <row r="109" spans="1:7">
      <c r="A109" s="221" t="s">
        <v>381</v>
      </c>
      <c r="B109" s="222" t="s">
        <v>380</v>
      </c>
      <c r="C109" s="206">
        <v>1408.1</v>
      </c>
      <c r="D109" s="207">
        <v>7418.2</v>
      </c>
      <c r="E109" s="207">
        <v>7396.5</v>
      </c>
      <c r="F109" s="208">
        <f t="shared" si="8"/>
        <v>99.707476207166152</v>
      </c>
      <c r="G109" s="43"/>
    </row>
    <row r="110" spans="1:7" ht="23.25">
      <c r="A110" s="221" t="s">
        <v>383</v>
      </c>
      <c r="B110" s="222" t="s">
        <v>382</v>
      </c>
      <c r="C110" s="206">
        <f t="shared" ref="C110:E111" si="10">C111</f>
        <v>1.8</v>
      </c>
      <c r="D110" s="207">
        <f t="shared" si="10"/>
        <v>1.8</v>
      </c>
      <c r="E110" s="207">
        <f t="shared" si="10"/>
        <v>1.8</v>
      </c>
      <c r="F110" s="208">
        <f t="shared" si="8"/>
        <v>100</v>
      </c>
      <c r="G110" s="43"/>
    </row>
    <row r="111" spans="1:7" ht="34.5">
      <c r="A111" s="221" t="s">
        <v>385</v>
      </c>
      <c r="B111" s="222" t="s">
        <v>384</v>
      </c>
      <c r="C111" s="206">
        <f t="shared" si="10"/>
        <v>1.8</v>
      </c>
      <c r="D111" s="207">
        <f t="shared" si="10"/>
        <v>1.8</v>
      </c>
      <c r="E111" s="207">
        <f t="shared" si="10"/>
        <v>1.8</v>
      </c>
      <c r="F111" s="208">
        <f t="shared" si="8"/>
        <v>100</v>
      </c>
      <c r="G111" s="43"/>
    </row>
    <row r="112" spans="1:7" ht="34.5">
      <c r="A112" s="221" t="s">
        <v>387</v>
      </c>
      <c r="B112" s="222" t="s">
        <v>386</v>
      </c>
      <c r="C112" s="206">
        <v>1.8</v>
      </c>
      <c r="D112" s="207">
        <v>1.8</v>
      </c>
      <c r="E112" s="207">
        <v>1.8</v>
      </c>
      <c r="F112" s="208">
        <f t="shared" si="8"/>
        <v>100</v>
      </c>
      <c r="G112" s="43"/>
    </row>
    <row r="113" spans="1:7" hidden="1">
      <c r="A113" s="221" t="s">
        <v>389</v>
      </c>
      <c r="B113" s="222" t="s">
        <v>388</v>
      </c>
      <c r="C113" s="206" t="s">
        <v>406</v>
      </c>
      <c r="D113" s="207">
        <f>D114</f>
        <v>0</v>
      </c>
      <c r="E113" s="207">
        <v>0</v>
      </c>
      <c r="F113" s="208" t="e">
        <f t="shared" si="8"/>
        <v>#DIV/0!</v>
      </c>
      <c r="G113" s="43"/>
    </row>
    <row r="114" spans="1:7" ht="23.25" hidden="1">
      <c r="A114" s="221" t="s">
        <v>391</v>
      </c>
      <c r="B114" s="222" t="s">
        <v>390</v>
      </c>
      <c r="C114" s="206" t="s">
        <v>406</v>
      </c>
      <c r="D114" s="207">
        <f>D115</f>
        <v>0</v>
      </c>
      <c r="E114" s="207">
        <v>0</v>
      </c>
      <c r="F114" s="208" t="e">
        <f t="shared" si="8"/>
        <v>#DIV/0!</v>
      </c>
      <c r="G114" s="43"/>
    </row>
    <row r="115" spans="1:7" ht="23.25" hidden="1">
      <c r="A115" s="221" t="s">
        <v>393</v>
      </c>
      <c r="B115" s="222" t="s">
        <v>392</v>
      </c>
      <c r="C115" s="206" t="s">
        <v>406</v>
      </c>
      <c r="D115" s="207">
        <v>0</v>
      </c>
      <c r="E115" s="207">
        <v>0</v>
      </c>
      <c r="F115" s="208" t="e">
        <f t="shared" si="8"/>
        <v>#DIV/0!</v>
      </c>
      <c r="G115" s="43"/>
    </row>
    <row r="116" spans="1:7" s="74" customFormat="1" ht="19.5" customHeight="1">
      <c r="A116" s="145" t="s">
        <v>503</v>
      </c>
      <c r="B116" s="147" t="s">
        <v>504</v>
      </c>
      <c r="C116" s="231">
        <f>C117+C119</f>
        <v>2523.1</v>
      </c>
      <c r="D116" s="231">
        <f>D117</f>
        <v>5414.8</v>
      </c>
      <c r="E116" s="231">
        <f>E117</f>
        <v>5358.7</v>
      </c>
      <c r="F116" s="231">
        <f>F117+F119</f>
        <v>198.96395065376376</v>
      </c>
      <c r="G116" s="73"/>
    </row>
    <row r="117" spans="1:7" ht="15.75" customHeight="1">
      <c r="A117" s="146" t="s">
        <v>505</v>
      </c>
      <c r="B117" s="148" t="s">
        <v>506</v>
      </c>
      <c r="C117" s="206">
        <f>C118</f>
        <v>2523.1</v>
      </c>
      <c r="D117" s="207">
        <f>D118</f>
        <v>5414.8</v>
      </c>
      <c r="E117" s="207">
        <f>E118</f>
        <v>5358.7</v>
      </c>
      <c r="F117" s="208">
        <f t="shared" si="8"/>
        <v>98.96395065376376</v>
      </c>
      <c r="G117" s="43"/>
    </row>
    <row r="118" spans="1:7" ht="22.5">
      <c r="A118" s="146" t="s">
        <v>520</v>
      </c>
      <c r="B118" s="148" t="s">
        <v>521</v>
      </c>
      <c r="C118" s="206">
        <v>2523.1</v>
      </c>
      <c r="D118" s="207">
        <v>5414.8</v>
      </c>
      <c r="E118" s="207">
        <v>5358.7</v>
      </c>
      <c r="F118" s="208">
        <f t="shared" si="8"/>
        <v>98.96395065376376</v>
      </c>
      <c r="G118" s="43"/>
    </row>
    <row r="119" spans="1:7">
      <c r="A119" s="221" t="s">
        <v>509</v>
      </c>
      <c r="B119" s="222" t="s">
        <v>510</v>
      </c>
      <c r="C119" s="206">
        <v>0</v>
      </c>
      <c r="D119" s="207">
        <v>80</v>
      </c>
      <c r="E119" s="207">
        <v>80</v>
      </c>
      <c r="F119" s="208">
        <f t="shared" si="8"/>
        <v>100</v>
      </c>
      <c r="G119" s="43"/>
    </row>
    <row r="120" spans="1:7" s="74" customFormat="1" ht="34.5" hidden="1">
      <c r="A120" s="225" t="s">
        <v>395</v>
      </c>
      <c r="B120" s="226" t="s">
        <v>394</v>
      </c>
      <c r="C120" s="231" t="s">
        <v>406</v>
      </c>
      <c r="D120" s="227">
        <f>D121</f>
        <v>0</v>
      </c>
      <c r="E120" s="227">
        <f>E121</f>
        <v>0</v>
      </c>
      <c r="F120" s="228" t="e">
        <f t="shared" si="8"/>
        <v>#DIV/0!</v>
      </c>
      <c r="G120" s="73"/>
    </row>
    <row r="121" spans="1:7" ht="45.75" hidden="1">
      <c r="A121" s="221" t="s">
        <v>397</v>
      </c>
      <c r="B121" s="222" t="s">
        <v>396</v>
      </c>
      <c r="C121" s="206" t="s">
        <v>406</v>
      </c>
      <c r="D121" s="207"/>
      <c r="E121" s="207"/>
      <c r="F121" s="208" t="e">
        <f t="shared" si="8"/>
        <v>#DIV/0!</v>
      </c>
      <c r="G121" s="43"/>
    </row>
    <row r="122" spans="1:7" ht="45.75" hidden="1">
      <c r="A122" s="221" t="s">
        <v>399</v>
      </c>
      <c r="B122" s="222" t="s">
        <v>398</v>
      </c>
      <c r="C122" s="206" t="s">
        <v>406</v>
      </c>
      <c r="D122" s="207"/>
      <c r="E122" s="207"/>
      <c r="F122" s="208" t="e">
        <f t="shared" si="8"/>
        <v>#DIV/0!</v>
      </c>
      <c r="G122" s="43"/>
    </row>
    <row r="123" spans="1:7" s="74" customFormat="1" ht="15" customHeight="1">
      <c r="A123" s="285" t="s">
        <v>404</v>
      </c>
      <c r="B123" s="285"/>
      <c r="C123" s="83">
        <f>C92+C13</f>
        <v>21905.9</v>
      </c>
      <c r="D123" s="83">
        <f>D92+D13</f>
        <v>31863.5</v>
      </c>
      <c r="E123" s="83">
        <f>E92+E13</f>
        <v>32612.7</v>
      </c>
      <c r="F123" s="240">
        <f>E123/D123*100</f>
        <v>102.35127967737381</v>
      </c>
      <c r="G123" s="85"/>
    </row>
    <row r="126" spans="1:7">
      <c r="D126" s="86" t="s">
        <v>401</v>
      </c>
    </row>
  </sheetData>
  <mergeCells count="11">
    <mergeCell ref="A123:B123"/>
    <mergeCell ref="C6:C8"/>
    <mergeCell ref="A6:A8"/>
    <mergeCell ref="C1:D1"/>
    <mergeCell ref="C2:D2"/>
    <mergeCell ref="B5:F5"/>
    <mergeCell ref="B6:B8"/>
    <mergeCell ref="D6:D8"/>
    <mergeCell ref="E6:E8"/>
    <mergeCell ref="F6:F8"/>
    <mergeCell ref="A3:F3"/>
  </mergeCells>
  <pageMargins left="0.70866141732283472" right="0" top="0.35433070866141736" bottom="0.35433070866141736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4"/>
  <sheetViews>
    <sheetView topLeftCell="A113" workbookViewId="0">
      <selection activeCell="F6" sqref="F6:F9"/>
    </sheetView>
  </sheetViews>
  <sheetFormatPr defaultColWidth="9" defaultRowHeight="15"/>
  <cols>
    <col min="1" max="1" width="9" style="40"/>
    <col min="2" max="2" width="12.42578125" style="40" customWidth="1"/>
    <col min="3" max="4" width="9" style="40"/>
    <col min="5" max="5" width="49.28515625" style="40" customWidth="1"/>
    <col min="6" max="8" width="10.140625" style="86" customWidth="1"/>
    <col min="9" max="9" width="13.28515625" style="86" customWidth="1"/>
    <col min="10" max="10" width="2.7109375" style="40" hidden="1" customWidth="1"/>
    <col min="11" max="11" width="2.28515625" style="40" hidden="1" customWidth="1"/>
    <col min="12" max="12" width="9" style="40" hidden="1" customWidth="1"/>
    <col min="13" max="16384" width="9" style="40"/>
  </cols>
  <sheetData>
    <row r="1" spans="1:12" ht="22.7" customHeight="1">
      <c r="E1" s="49"/>
      <c r="F1" s="289"/>
      <c r="G1" s="289"/>
      <c r="H1" s="50" t="s">
        <v>458</v>
      </c>
      <c r="I1" s="50"/>
      <c r="J1" s="51"/>
      <c r="K1" s="52"/>
      <c r="L1" s="52"/>
    </row>
    <row r="2" spans="1:12" ht="15.95" customHeight="1">
      <c r="E2" s="49"/>
      <c r="F2" s="290"/>
      <c r="G2" s="290"/>
      <c r="H2" s="53"/>
      <c r="I2" s="54"/>
      <c r="J2" s="51"/>
      <c r="K2" s="52"/>
      <c r="L2" s="52"/>
    </row>
    <row r="3" spans="1:12" ht="62.25" customHeight="1">
      <c r="A3" s="299" t="s">
        <v>612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</row>
    <row r="4" spans="1:12" ht="14.1" customHeight="1">
      <c r="E4" s="49"/>
      <c r="F4" s="55"/>
      <c r="G4" s="56"/>
      <c r="H4" s="53"/>
      <c r="I4" s="57"/>
      <c r="J4" s="51"/>
      <c r="K4" s="52"/>
      <c r="L4" s="52"/>
    </row>
    <row r="5" spans="1:12" ht="4.5" customHeight="1">
      <c r="E5" s="291"/>
      <c r="F5" s="292"/>
      <c r="G5" s="292"/>
      <c r="H5" s="292"/>
      <c r="I5" s="292"/>
      <c r="J5" s="58"/>
      <c r="K5" s="52"/>
      <c r="L5" s="52"/>
    </row>
    <row r="6" spans="1:12" ht="12.6" customHeight="1">
      <c r="A6" s="296" t="s">
        <v>459</v>
      </c>
      <c r="B6" s="296" t="s">
        <v>460</v>
      </c>
      <c r="C6" s="296" t="s">
        <v>461</v>
      </c>
      <c r="D6" s="296" t="s">
        <v>462</v>
      </c>
      <c r="E6" s="301" t="s">
        <v>0</v>
      </c>
      <c r="F6" s="304" t="s">
        <v>629</v>
      </c>
      <c r="G6" s="307" t="s">
        <v>1</v>
      </c>
      <c r="H6" s="310" t="s">
        <v>148</v>
      </c>
      <c r="I6" s="313" t="s">
        <v>402</v>
      </c>
      <c r="J6" s="59"/>
    </row>
    <row r="7" spans="1:12" ht="12" customHeight="1">
      <c r="A7" s="297"/>
      <c r="B7" s="297"/>
      <c r="C7" s="297"/>
      <c r="D7" s="297"/>
      <c r="E7" s="302"/>
      <c r="F7" s="305"/>
      <c r="G7" s="308"/>
      <c r="H7" s="311"/>
      <c r="I7" s="314"/>
      <c r="J7" s="43"/>
    </row>
    <row r="8" spans="1:12" ht="14.25" customHeight="1">
      <c r="A8" s="297"/>
      <c r="B8" s="297"/>
      <c r="C8" s="297"/>
      <c r="D8" s="297"/>
      <c r="E8" s="302"/>
      <c r="F8" s="305"/>
      <c r="G8" s="308"/>
      <c r="H8" s="311"/>
      <c r="I8" s="314"/>
      <c r="J8" s="43"/>
    </row>
    <row r="9" spans="1:12" ht="14.25" customHeight="1" thickBot="1">
      <c r="A9" s="297"/>
      <c r="B9" s="297"/>
      <c r="C9" s="297"/>
      <c r="D9" s="297"/>
      <c r="E9" s="303"/>
      <c r="F9" s="306"/>
      <c r="G9" s="309"/>
      <c r="H9" s="312"/>
      <c r="I9" s="315"/>
      <c r="J9" s="43"/>
    </row>
    <row r="10" spans="1:12" ht="17.25" hidden="1" customHeight="1">
      <c r="A10" s="298"/>
      <c r="B10" s="298"/>
      <c r="C10" s="298"/>
      <c r="D10" s="298"/>
      <c r="E10" s="143" t="s">
        <v>233</v>
      </c>
      <c r="F10" s="60"/>
      <c r="G10" s="61"/>
      <c r="H10" s="61"/>
      <c r="I10" s="62"/>
      <c r="J10" s="43"/>
    </row>
    <row r="11" spans="1:12" ht="15" hidden="1" customHeight="1">
      <c r="E11" s="63" t="s">
        <v>235</v>
      </c>
      <c r="F11" s="64"/>
      <c r="G11" s="65"/>
      <c r="H11" s="65"/>
      <c r="I11" s="66"/>
      <c r="J11" s="43"/>
    </row>
    <row r="12" spans="1:12" ht="14.45" hidden="1" customHeight="1">
      <c r="E12" s="39" t="s">
        <v>236</v>
      </c>
      <c r="F12" s="67"/>
      <c r="G12" s="68">
        <v>760994</v>
      </c>
      <c r="H12" s="68">
        <v>831488.92</v>
      </c>
      <c r="I12" s="69">
        <v>760.64</v>
      </c>
      <c r="J12" s="43"/>
    </row>
    <row r="13" spans="1:12" s="74" customFormat="1">
      <c r="A13" s="141" t="s">
        <v>2</v>
      </c>
      <c r="B13" s="141" t="s">
        <v>3</v>
      </c>
      <c r="C13" s="141" t="s">
        <v>463</v>
      </c>
      <c r="D13" s="141" t="s">
        <v>2</v>
      </c>
      <c r="E13" s="70" t="s">
        <v>238</v>
      </c>
      <c r="F13" s="71">
        <f>F14+F22+F34+F47+F60+F77+F83+F69+F86</f>
        <v>17151.900000000001</v>
      </c>
      <c r="G13" s="71">
        <f>G14+G22+G34+G47+G60+G77+G83+G69+G86</f>
        <v>16577.3</v>
      </c>
      <c r="H13" s="71">
        <f>H14+H22+H34+H47+H60+H77+H83+H69+H86</f>
        <v>17404.300000000003</v>
      </c>
      <c r="I13" s="72">
        <f t="shared" ref="I13:I19" si="0">H13/G13*100</f>
        <v>104.98874967576145</v>
      </c>
      <c r="J13" s="73"/>
    </row>
    <row r="14" spans="1:12" s="74" customFormat="1" ht="34.5">
      <c r="A14" s="142" t="s">
        <v>2</v>
      </c>
      <c r="B14" s="142" t="s">
        <v>467</v>
      </c>
      <c r="C14" s="142" t="s">
        <v>463</v>
      </c>
      <c r="D14" s="142" t="s">
        <v>2</v>
      </c>
      <c r="E14" s="70" t="s">
        <v>239</v>
      </c>
      <c r="F14" s="71">
        <f>F15</f>
        <v>1103.6999999999998</v>
      </c>
      <c r="G14" s="71">
        <f>G15</f>
        <v>1103.6999999999998</v>
      </c>
      <c r="H14" s="71">
        <f>H15</f>
        <v>1283.8</v>
      </c>
      <c r="I14" s="72">
        <f t="shared" si="0"/>
        <v>116.31783999275167</v>
      </c>
      <c r="J14" s="73"/>
    </row>
    <row r="15" spans="1:12" ht="23.25">
      <c r="A15" s="141" t="s">
        <v>2</v>
      </c>
      <c r="B15" s="141" t="s">
        <v>468</v>
      </c>
      <c r="C15" s="141" t="s">
        <v>463</v>
      </c>
      <c r="D15" s="141" t="s">
        <v>466</v>
      </c>
      <c r="E15" s="39" t="s">
        <v>241</v>
      </c>
      <c r="F15" s="42">
        <f>F16+F17+F18+F19</f>
        <v>1103.6999999999998</v>
      </c>
      <c r="G15" s="42">
        <f>G16+G17+G18+G19</f>
        <v>1103.6999999999998</v>
      </c>
      <c r="H15" s="42">
        <f>H16+H17+H18+H19</f>
        <v>1283.8</v>
      </c>
      <c r="I15" s="75">
        <f t="shared" si="0"/>
        <v>116.31783999275167</v>
      </c>
      <c r="J15" s="43"/>
    </row>
    <row r="16" spans="1:12" ht="44.45" customHeight="1">
      <c r="E16" s="39" t="s">
        <v>243</v>
      </c>
      <c r="F16" s="41">
        <v>522.79999999999995</v>
      </c>
      <c r="G16" s="42">
        <v>522.79999999999995</v>
      </c>
      <c r="H16" s="42">
        <v>665.2</v>
      </c>
      <c r="I16" s="75">
        <f t="shared" si="0"/>
        <v>127.23794950267791</v>
      </c>
      <c r="J16" s="43"/>
    </row>
    <row r="17" spans="1:10" ht="72.75" customHeight="1">
      <c r="E17" s="39" t="s">
        <v>246</v>
      </c>
      <c r="F17" s="41">
        <v>3.6</v>
      </c>
      <c r="G17" s="42">
        <v>3.6</v>
      </c>
      <c r="H17" s="42">
        <v>3.5</v>
      </c>
      <c r="I17" s="75">
        <f t="shared" si="0"/>
        <v>97.222222222222214</v>
      </c>
      <c r="J17" s="43"/>
    </row>
    <row r="18" spans="1:10" ht="59.25" customHeight="1">
      <c r="E18" s="39" t="s">
        <v>248</v>
      </c>
      <c r="F18" s="41">
        <v>646.20000000000005</v>
      </c>
      <c r="G18" s="42">
        <v>646.20000000000005</v>
      </c>
      <c r="H18" s="42">
        <v>687.5</v>
      </c>
      <c r="I18" s="75">
        <f t="shared" si="0"/>
        <v>106.39121015165583</v>
      </c>
      <c r="J18" s="43"/>
    </row>
    <row r="19" spans="1:10" ht="46.9" customHeight="1">
      <c r="E19" s="39" t="s">
        <v>250</v>
      </c>
      <c r="F19" s="41">
        <v>-68.900000000000006</v>
      </c>
      <c r="G19" s="42">
        <v>-68.900000000000006</v>
      </c>
      <c r="H19" s="42">
        <v>-72.400000000000006</v>
      </c>
      <c r="I19" s="75">
        <f t="shared" si="0"/>
        <v>105.0798258345428</v>
      </c>
      <c r="J19" s="43"/>
    </row>
    <row r="20" spans="1:10" ht="14.45" hidden="1" customHeight="1">
      <c r="E20" s="39" t="s">
        <v>252</v>
      </c>
      <c r="F20" s="41"/>
      <c r="G20" s="42"/>
      <c r="H20" s="42"/>
      <c r="I20" s="75"/>
      <c r="J20" s="43"/>
    </row>
    <row r="21" spans="1:10" ht="14.45" hidden="1" customHeight="1">
      <c r="E21" s="39" t="s">
        <v>238</v>
      </c>
      <c r="F21" s="41"/>
      <c r="G21" s="42"/>
      <c r="H21" s="42"/>
      <c r="I21" s="75"/>
      <c r="J21" s="43"/>
    </row>
    <row r="22" spans="1:10" s="74" customFormat="1">
      <c r="A22" s="142" t="s">
        <v>2</v>
      </c>
      <c r="B22" s="142" t="s">
        <v>464</v>
      </c>
      <c r="C22" s="142" t="s">
        <v>463</v>
      </c>
      <c r="D22" s="142" t="s">
        <v>2</v>
      </c>
      <c r="E22" s="70" t="s">
        <v>255</v>
      </c>
      <c r="F22" s="71">
        <f>F23</f>
        <v>9310.7000000000007</v>
      </c>
      <c r="G22" s="71">
        <f>G23</f>
        <v>10575.8</v>
      </c>
      <c r="H22" s="71">
        <f>H23</f>
        <v>11068.6</v>
      </c>
      <c r="I22" s="72">
        <f>H22/G22*100</f>
        <v>104.65969477486338</v>
      </c>
      <c r="J22" s="73"/>
    </row>
    <row r="23" spans="1:10">
      <c r="A23" s="141" t="s">
        <v>2</v>
      </c>
      <c r="B23" s="141" t="s">
        <v>465</v>
      </c>
      <c r="C23" s="141" t="s">
        <v>463</v>
      </c>
      <c r="D23" s="141" t="s">
        <v>466</v>
      </c>
      <c r="E23" s="39" t="s">
        <v>257</v>
      </c>
      <c r="F23" s="42">
        <v>9310.7000000000007</v>
      </c>
      <c r="G23" s="42">
        <v>10575.8</v>
      </c>
      <c r="H23" s="42">
        <v>11068.6</v>
      </c>
      <c r="I23" s="75">
        <f>H23/G23*100</f>
        <v>104.65969477486338</v>
      </c>
      <c r="J23" s="43"/>
    </row>
    <row r="24" spans="1:10" ht="57" hidden="1">
      <c r="E24" s="39" t="s">
        <v>259</v>
      </c>
      <c r="F24" s="41">
        <v>6430.9</v>
      </c>
      <c r="G24" s="42">
        <v>6430.9</v>
      </c>
      <c r="H24" s="42">
        <v>3306.3</v>
      </c>
      <c r="I24" s="75">
        <f>H24/G24*100</f>
        <v>51.412710507082991</v>
      </c>
      <c r="J24" s="43"/>
    </row>
    <row r="25" spans="1:10" ht="81.75" hidden="1" customHeight="1">
      <c r="E25" s="39" t="s">
        <v>261</v>
      </c>
      <c r="F25" s="41"/>
      <c r="G25" s="42">
        <v>5628803.04</v>
      </c>
      <c r="H25" s="42">
        <v>5867919.6600000001</v>
      </c>
      <c r="I25" s="75" t="s">
        <v>245</v>
      </c>
      <c r="J25" s="43"/>
    </row>
    <row r="26" spans="1:10" ht="72" hidden="1" customHeight="1">
      <c r="E26" s="39" t="s">
        <v>263</v>
      </c>
      <c r="F26" s="41"/>
      <c r="G26" s="42" t="s">
        <v>245</v>
      </c>
      <c r="H26" s="42">
        <v>519.75</v>
      </c>
      <c r="I26" s="75" t="s">
        <v>245</v>
      </c>
      <c r="J26" s="43"/>
    </row>
    <row r="27" spans="1:10" ht="72.599999999999994" hidden="1" customHeight="1">
      <c r="E27" s="39" t="s">
        <v>265</v>
      </c>
      <c r="F27" s="41"/>
      <c r="G27" s="42" t="s">
        <v>245</v>
      </c>
      <c r="H27" s="42">
        <v>3830.42</v>
      </c>
      <c r="I27" s="75" t="e">
        <f>H27/G27*100</f>
        <v>#VALUE!</v>
      </c>
      <c r="J27" s="43"/>
    </row>
    <row r="28" spans="1:10" ht="90.75" hidden="1">
      <c r="E28" s="39" t="s">
        <v>267</v>
      </c>
      <c r="F28" s="41">
        <v>121.4</v>
      </c>
      <c r="G28" s="42">
        <v>118.1</v>
      </c>
      <c r="H28" s="42">
        <v>108.1</v>
      </c>
      <c r="I28" s="75">
        <f>H28/G28*100</f>
        <v>91.532599491955963</v>
      </c>
      <c r="J28" s="43"/>
    </row>
    <row r="29" spans="1:10" ht="82.9" hidden="1" customHeight="1">
      <c r="E29" s="39" t="s">
        <v>269</v>
      </c>
      <c r="F29" s="41"/>
      <c r="G29" s="42" t="s">
        <v>245</v>
      </c>
      <c r="H29" s="42">
        <v>4003.91</v>
      </c>
      <c r="I29" s="75" t="s">
        <v>245</v>
      </c>
      <c r="J29" s="43"/>
    </row>
    <row r="30" spans="1:10" ht="93" hidden="1" customHeight="1">
      <c r="E30" s="39" t="s">
        <v>271</v>
      </c>
      <c r="F30" s="41"/>
      <c r="G30" s="42" t="s">
        <v>245</v>
      </c>
      <c r="H30" s="42">
        <v>447.79</v>
      </c>
      <c r="I30" s="75" t="e">
        <f>H30/G30*100</f>
        <v>#VALUE!</v>
      </c>
      <c r="J30" s="43"/>
    </row>
    <row r="31" spans="1:10" ht="34.5" hidden="1">
      <c r="E31" s="39" t="s">
        <v>273</v>
      </c>
      <c r="F31" s="41">
        <v>28.14</v>
      </c>
      <c r="G31" s="42">
        <v>6.7</v>
      </c>
      <c r="H31" s="42">
        <v>8.6999999999999993</v>
      </c>
      <c r="I31" s="75">
        <f>H31/G31*100</f>
        <v>129.85074626865668</v>
      </c>
      <c r="J31" s="43"/>
    </row>
    <row r="32" spans="1:10" ht="42" hidden="1" customHeight="1">
      <c r="E32" s="39" t="s">
        <v>275</v>
      </c>
      <c r="F32" s="41"/>
      <c r="G32" s="42" t="s">
        <v>245</v>
      </c>
      <c r="H32" s="42">
        <v>271.27</v>
      </c>
      <c r="I32" s="75" t="s">
        <v>245</v>
      </c>
      <c r="J32" s="43"/>
    </row>
    <row r="33" spans="1:10" ht="52.15" hidden="1" customHeight="1">
      <c r="E33" s="39" t="s">
        <v>276</v>
      </c>
      <c r="F33" s="41"/>
      <c r="G33" s="42" t="s">
        <v>245</v>
      </c>
      <c r="H33" s="42">
        <v>500</v>
      </c>
      <c r="I33" s="75" t="e">
        <f>H33/G33*100</f>
        <v>#VALUE!</v>
      </c>
      <c r="J33" s="43"/>
    </row>
    <row r="34" spans="1:10" s="74" customFormat="1">
      <c r="A34" s="142" t="s">
        <v>2</v>
      </c>
      <c r="B34" s="142" t="s">
        <v>469</v>
      </c>
      <c r="C34" s="142" t="s">
        <v>463</v>
      </c>
      <c r="D34" s="142" t="s">
        <v>2</v>
      </c>
      <c r="E34" s="70" t="s">
        <v>277</v>
      </c>
      <c r="F34" s="71">
        <f>F35+F38</f>
        <v>3309.6</v>
      </c>
      <c r="G34" s="71">
        <f>G35+G38</f>
        <v>2667.6</v>
      </c>
      <c r="H34" s="71">
        <f>H35+H38</f>
        <v>2744.5</v>
      </c>
      <c r="I34" s="72">
        <f>H34/G34*100</f>
        <v>102.88274104063578</v>
      </c>
      <c r="J34" s="73"/>
    </row>
    <row r="35" spans="1:10">
      <c r="A35" s="141" t="s">
        <v>2</v>
      </c>
      <c r="B35" s="141" t="s">
        <v>470</v>
      </c>
      <c r="C35" s="141" t="s">
        <v>463</v>
      </c>
      <c r="D35" s="141" t="s">
        <v>466</v>
      </c>
      <c r="E35" s="39" t="s">
        <v>279</v>
      </c>
      <c r="F35" s="41">
        <v>1434.6</v>
      </c>
      <c r="G35" s="42">
        <v>1444.6</v>
      </c>
      <c r="H35" s="42">
        <v>1493.5</v>
      </c>
      <c r="I35" s="75">
        <f>H35/G35*100</f>
        <v>103.38502007476119</v>
      </c>
      <c r="J35" s="43"/>
    </row>
    <row r="36" spans="1:10" ht="34.5" hidden="1">
      <c r="E36" s="39" t="s">
        <v>281</v>
      </c>
      <c r="F36" s="41">
        <v>1076.9000000000001</v>
      </c>
      <c r="G36" s="42">
        <v>796.9</v>
      </c>
      <c r="H36" s="42">
        <v>807.1</v>
      </c>
      <c r="I36" s="75">
        <f>H36/G36*100</f>
        <v>101.27995984439704</v>
      </c>
      <c r="J36" s="43"/>
    </row>
    <row r="37" spans="1:10" ht="37.15" hidden="1" customHeight="1">
      <c r="E37" s="39" t="s">
        <v>283</v>
      </c>
      <c r="F37" s="41"/>
      <c r="G37" s="42" t="s">
        <v>245</v>
      </c>
      <c r="H37" s="42">
        <v>5912.15</v>
      </c>
      <c r="I37" s="75" t="s">
        <v>245</v>
      </c>
      <c r="J37" s="43"/>
    </row>
    <row r="38" spans="1:10">
      <c r="A38" s="141" t="s">
        <v>2</v>
      </c>
      <c r="B38" s="141" t="s">
        <v>471</v>
      </c>
      <c r="C38" s="141" t="s">
        <v>463</v>
      </c>
      <c r="D38" s="141" t="s">
        <v>466</v>
      </c>
      <c r="E38" s="39" t="s">
        <v>285</v>
      </c>
      <c r="F38" s="42">
        <f>F39+F43</f>
        <v>1875</v>
      </c>
      <c r="G38" s="42">
        <f>G39+G43</f>
        <v>1223</v>
      </c>
      <c r="H38" s="42">
        <f>H39+H43</f>
        <v>1251</v>
      </c>
      <c r="I38" s="75">
        <f>H38/G38*100</f>
        <v>102.28945216680295</v>
      </c>
      <c r="J38" s="43"/>
    </row>
    <row r="39" spans="1:10">
      <c r="E39" s="39" t="s">
        <v>287</v>
      </c>
      <c r="F39" s="41">
        <f>F40</f>
        <v>1600</v>
      </c>
      <c r="G39" s="42">
        <f>G40</f>
        <v>930</v>
      </c>
      <c r="H39" s="42">
        <f>H40</f>
        <v>951.9</v>
      </c>
      <c r="I39" s="75">
        <f>H39/G39*100</f>
        <v>102.35483870967741</v>
      </c>
      <c r="J39" s="43"/>
    </row>
    <row r="40" spans="1:10" ht="23.25">
      <c r="E40" s="39" t="s">
        <v>289</v>
      </c>
      <c r="F40" s="41">
        <v>1600</v>
      </c>
      <c r="G40" s="42">
        <v>930</v>
      </c>
      <c r="H40" s="42">
        <v>951.9</v>
      </c>
      <c r="I40" s="75">
        <f>H40/G40*100</f>
        <v>102.35483870967741</v>
      </c>
      <c r="J40" s="43"/>
    </row>
    <row r="41" spans="1:10" ht="31.9" hidden="1" customHeight="1">
      <c r="E41" s="39" t="s">
        <v>291</v>
      </c>
      <c r="F41" s="41"/>
      <c r="G41" s="42" t="s">
        <v>245</v>
      </c>
      <c r="H41" s="42"/>
      <c r="I41" s="75" t="s">
        <v>245</v>
      </c>
      <c r="J41" s="43"/>
    </row>
    <row r="42" spans="1:10" ht="42" hidden="1" customHeight="1">
      <c r="E42" s="39" t="s">
        <v>293</v>
      </c>
      <c r="F42" s="41"/>
      <c r="G42" s="42" t="s">
        <v>245</v>
      </c>
      <c r="H42" s="42"/>
      <c r="I42" s="75" t="s">
        <v>245</v>
      </c>
      <c r="J42" s="43"/>
    </row>
    <row r="43" spans="1:10">
      <c r="E43" s="39" t="s">
        <v>295</v>
      </c>
      <c r="F43" s="41">
        <f>F44</f>
        <v>275</v>
      </c>
      <c r="G43" s="42">
        <f>G44</f>
        <v>293</v>
      </c>
      <c r="H43" s="42">
        <f>H44</f>
        <v>299.10000000000002</v>
      </c>
      <c r="I43" s="75">
        <f>H43/G43*100</f>
        <v>102.08191126279864</v>
      </c>
      <c r="J43" s="43"/>
    </row>
    <row r="44" spans="1:10" ht="34.5">
      <c r="E44" s="39" t="s">
        <v>297</v>
      </c>
      <c r="F44" s="41">
        <v>275</v>
      </c>
      <c r="G44" s="42">
        <v>293</v>
      </c>
      <c r="H44" s="42">
        <v>299.10000000000002</v>
      </c>
      <c r="I44" s="75">
        <f>H44/G44*100</f>
        <v>102.08191126279864</v>
      </c>
      <c r="J44" s="43"/>
    </row>
    <row r="45" spans="1:10" ht="14.45" hidden="1" customHeight="1">
      <c r="E45" s="39">
        <v>980</v>
      </c>
      <c r="F45" s="41"/>
      <c r="G45" s="42"/>
      <c r="H45" s="42"/>
      <c r="I45" s="75"/>
      <c r="J45" s="43"/>
    </row>
    <row r="46" spans="1:10" ht="14.45" hidden="1" customHeight="1">
      <c r="E46" s="39" t="s">
        <v>238</v>
      </c>
      <c r="F46" s="41"/>
      <c r="G46" s="42"/>
      <c r="H46" s="42"/>
      <c r="I46" s="75"/>
      <c r="J46" s="43"/>
    </row>
    <row r="47" spans="1:10" s="74" customFormat="1" ht="34.5">
      <c r="A47" s="142" t="s">
        <v>2</v>
      </c>
      <c r="B47" s="142" t="s">
        <v>472</v>
      </c>
      <c r="C47" s="142" t="s">
        <v>463</v>
      </c>
      <c r="D47" s="142" t="s">
        <v>2</v>
      </c>
      <c r="E47" s="70" t="s">
        <v>301</v>
      </c>
      <c r="F47" s="71">
        <f>F48+F53+F57</f>
        <v>1374.7</v>
      </c>
      <c r="G47" s="71">
        <f>G48+G53+G57+G56</f>
        <v>1577.2</v>
      </c>
      <c r="H47" s="71">
        <f>H48+H53+H57</f>
        <v>1585.8000000000002</v>
      </c>
      <c r="I47" s="72">
        <f t="shared" ref="I47:I120" si="1">H47/G47*100</f>
        <v>100.54527009890948</v>
      </c>
      <c r="J47" s="73"/>
    </row>
    <row r="48" spans="1:10" ht="68.25">
      <c r="A48" s="141" t="s">
        <v>2</v>
      </c>
      <c r="B48" s="141" t="s">
        <v>473</v>
      </c>
      <c r="C48" s="141" t="s">
        <v>463</v>
      </c>
      <c r="D48" s="141" t="s">
        <v>474</v>
      </c>
      <c r="E48" s="39" t="s">
        <v>303</v>
      </c>
      <c r="F48" s="42">
        <f>F49+F51</f>
        <v>1189.9000000000001</v>
      </c>
      <c r="G48" s="42">
        <f>G49+G51</f>
        <v>1429.9</v>
      </c>
      <c r="H48" s="42">
        <f>H49+H51</f>
        <v>1438.4</v>
      </c>
      <c r="I48" s="75">
        <f t="shared" si="1"/>
        <v>100.59444716413735</v>
      </c>
      <c r="J48" s="43"/>
    </row>
    <row r="49" spans="1:10" ht="57">
      <c r="E49" s="39" t="s">
        <v>305</v>
      </c>
      <c r="F49" s="41">
        <f>F50</f>
        <v>625</v>
      </c>
      <c r="G49" s="42">
        <f>G50</f>
        <v>865</v>
      </c>
      <c r="H49" s="42">
        <f>H50</f>
        <v>889.6</v>
      </c>
      <c r="I49" s="75">
        <f t="shared" si="1"/>
        <v>102.84393063583815</v>
      </c>
      <c r="J49" s="43"/>
    </row>
    <row r="50" spans="1:10" ht="68.25">
      <c r="E50" s="39" t="s">
        <v>307</v>
      </c>
      <c r="F50" s="41">
        <v>625</v>
      </c>
      <c r="G50" s="42">
        <v>865</v>
      </c>
      <c r="H50" s="42">
        <v>889.6</v>
      </c>
      <c r="I50" s="75">
        <f t="shared" si="1"/>
        <v>102.84393063583815</v>
      </c>
      <c r="J50" s="43"/>
    </row>
    <row r="51" spans="1:10" ht="68.25">
      <c r="E51" s="39" t="s">
        <v>309</v>
      </c>
      <c r="F51" s="41">
        <f>F52</f>
        <v>564.9</v>
      </c>
      <c r="G51" s="42">
        <f>G52</f>
        <v>564.9</v>
      </c>
      <c r="H51" s="42">
        <f>H52</f>
        <v>548.79999999999995</v>
      </c>
      <c r="I51" s="75">
        <f t="shared" si="1"/>
        <v>97.149938042131339</v>
      </c>
      <c r="J51" s="43"/>
    </row>
    <row r="52" spans="1:10" ht="48" customHeight="1">
      <c r="E52" s="39" t="s">
        <v>311</v>
      </c>
      <c r="F52" s="41">
        <v>564.9</v>
      </c>
      <c r="G52" s="42">
        <v>564.9</v>
      </c>
      <c r="H52" s="42">
        <v>548.79999999999995</v>
      </c>
      <c r="I52" s="75">
        <f t="shared" si="1"/>
        <v>97.149938042131339</v>
      </c>
      <c r="J52" s="43"/>
    </row>
    <row r="53" spans="1:10" ht="21.6" hidden="1" customHeight="1">
      <c r="E53" s="39" t="s">
        <v>313</v>
      </c>
      <c r="F53" s="41" t="s">
        <v>406</v>
      </c>
      <c r="G53" s="42">
        <f>G54</f>
        <v>0</v>
      </c>
      <c r="H53" s="42">
        <v>0</v>
      </c>
      <c r="I53" s="75" t="e">
        <f t="shared" si="1"/>
        <v>#DIV/0!</v>
      </c>
      <c r="J53" s="43"/>
    </row>
    <row r="54" spans="1:10" ht="31.9" hidden="1" customHeight="1">
      <c r="E54" s="39" t="s">
        <v>315</v>
      </c>
      <c r="F54" s="41" t="s">
        <v>406</v>
      </c>
      <c r="G54" s="42">
        <f>G55</f>
        <v>0</v>
      </c>
      <c r="H54" s="42">
        <v>0</v>
      </c>
      <c r="I54" s="75" t="e">
        <f t="shared" si="1"/>
        <v>#DIV/0!</v>
      </c>
      <c r="J54" s="43"/>
    </row>
    <row r="55" spans="1:10" ht="31.9" hidden="1" customHeight="1">
      <c r="E55" s="39" t="s">
        <v>317</v>
      </c>
      <c r="F55" s="41" t="s">
        <v>406</v>
      </c>
      <c r="G55" s="42">
        <v>0</v>
      </c>
      <c r="H55" s="42">
        <v>0</v>
      </c>
      <c r="I55" s="75" t="e">
        <f t="shared" si="1"/>
        <v>#DIV/0!</v>
      </c>
      <c r="J55" s="43"/>
    </row>
    <row r="56" spans="1:10" ht="45" hidden="1">
      <c r="A56" s="141" t="s">
        <v>2</v>
      </c>
      <c r="B56" s="141" t="s">
        <v>475</v>
      </c>
      <c r="C56" s="141" t="s">
        <v>463</v>
      </c>
      <c r="D56" s="141" t="s">
        <v>474</v>
      </c>
      <c r="E56" s="92" t="s">
        <v>434</v>
      </c>
      <c r="F56" s="91">
        <v>0</v>
      </c>
      <c r="G56" s="42">
        <v>0</v>
      </c>
      <c r="H56" s="42">
        <v>0</v>
      </c>
      <c r="I56" s="75" t="e">
        <f t="shared" si="1"/>
        <v>#DIV/0!</v>
      </c>
      <c r="J56" s="43"/>
    </row>
    <row r="57" spans="1:10" ht="68.25">
      <c r="A57" s="141" t="s">
        <v>2</v>
      </c>
      <c r="B57" s="141" t="s">
        <v>476</v>
      </c>
      <c r="C57" s="141" t="s">
        <v>463</v>
      </c>
      <c r="D57" s="141" t="s">
        <v>474</v>
      </c>
      <c r="E57" s="39" t="s">
        <v>319</v>
      </c>
      <c r="F57" s="41">
        <v>184.8</v>
      </c>
      <c r="G57" s="42">
        <v>147.30000000000001</v>
      </c>
      <c r="H57" s="42">
        <v>147.4</v>
      </c>
      <c r="I57" s="75">
        <f t="shared" si="1"/>
        <v>100.06788866259335</v>
      </c>
      <c r="J57" s="43"/>
    </row>
    <row r="58" spans="1:10" ht="68.25" hidden="1">
      <c r="E58" s="39" t="s">
        <v>321</v>
      </c>
      <c r="F58" s="41" t="s">
        <v>405</v>
      </c>
      <c r="G58" s="42">
        <f>G59</f>
        <v>139.80000000000001</v>
      </c>
      <c r="H58" s="42">
        <f>H59</f>
        <v>139.80000000000001</v>
      </c>
      <c r="I58" s="75">
        <f t="shared" si="1"/>
        <v>100</v>
      </c>
      <c r="J58" s="43"/>
    </row>
    <row r="59" spans="1:10" ht="68.25" hidden="1">
      <c r="E59" s="39" t="s">
        <v>323</v>
      </c>
      <c r="F59" s="41" t="s">
        <v>405</v>
      </c>
      <c r="G59" s="42">
        <v>139.80000000000001</v>
      </c>
      <c r="H59" s="42">
        <v>139.80000000000001</v>
      </c>
      <c r="I59" s="75">
        <f t="shared" si="1"/>
        <v>100</v>
      </c>
      <c r="J59" s="43"/>
    </row>
    <row r="60" spans="1:10" s="74" customFormat="1" ht="23.25">
      <c r="A60" s="142" t="s">
        <v>2</v>
      </c>
      <c r="B60" s="142" t="s">
        <v>477</v>
      </c>
      <c r="C60" s="142" t="s">
        <v>463</v>
      </c>
      <c r="D60" s="142" t="s">
        <v>2</v>
      </c>
      <c r="E60" s="70" t="s">
        <v>325</v>
      </c>
      <c r="F60" s="71">
        <f>F61+F64</f>
        <v>468.2</v>
      </c>
      <c r="G60" s="71">
        <f>G61+G64</f>
        <v>478.2</v>
      </c>
      <c r="H60" s="71">
        <f>H61+H64</f>
        <v>448.79999999999995</v>
      </c>
      <c r="I60" s="72">
        <f t="shared" si="1"/>
        <v>93.85194479297364</v>
      </c>
      <c r="J60" s="73"/>
    </row>
    <row r="61" spans="1:10">
      <c r="A61" s="141" t="s">
        <v>2</v>
      </c>
      <c r="B61" s="141" t="s">
        <v>478</v>
      </c>
      <c r="C61" s="141" t="s">
        <v>463</v>
      </c>
      <c r="D61" s="141" t="s">
        <v>479</v>
      </c>
      <c r="E61" s="39" t="s">
        <v>327</v>
      </c>
      <c r="F61" s="41">
        <v>250</v>
      </c>
      <c r="G61" s="42">
        <v>260</v>
      </c>
      <c r="H61" s="42">
        <v>264.2</v>
      </c>
      <c r="I61" s="75">
        <f t="shared" si="1"/>
        <v>101.61538461538461</v>
      </c>
      <c r="J61" s="43"/>
    </row>
    <row r="62" spans="1:10" hidden="1">
      <c r="E62" s="39" t="s">
        <v>329</v>
      </c>
      <c r="F62" s="41" t="s">
        <v>407</v>
      </c>
      <c r="G62" s="42">
        <f>G63</f>
        <v>450</v>
      </c>
      <c r="H62" s="42">
        <f>H63</f>
        <v>450.9</v>
      </c>
      <c r="I62" s="75">
        <f t="shared" si="1"/>
        <v>100.2</v>
      </c>
      <c r="J62" s="43"/>
    </row>
    <row r="63" spans="1:10" ht="23.25" hidden="1">
      <c r="E63" s="39" t="s">
        <v>331</v>
      </c>
      <c r="F63" s="41" t="s">
        <v>407</v>
      </c>
      <c r="G63" s="42">
        <v>450</v>
      </c>
      <c r="H63" s="42">
        <v>450.9</v>
      </c>
      <c r="I63" s="75">
        <f t="shared" si="1"/>
        <v>100.2</v>
      </c>
      <c r="J63" s="43"/>
    </row>
    <row r="64" spans="1:10">
      <c r="A64" s="141" t="s">
        <v>2</v>
      </c>
      <c r="B64" s="141" t="s">
        <v>480</v>
      </c>
      <c r="C64" s="141" t="s">
        <v>463</v>
      </c>
      <c r="D64" s="141" t="s">
        <v>479</v>
      </c>
      <c r="E64" s="39" t="s">
        <v>333</v>
      </c>
      <c r="F64" s="41">
        <v>218.2</v>
      </c>
      <c r="G64" s="42">
        <v>218.2</v>
      </c>
      <c r="H64" s="42">
        <v>184.6</v>
      </c>
      <c r="I64" s="75">
        <f t="shared" si="1"/>
        <v>84.601283226397811</v>
      </c>
      <c r="J64" s="43"/>
    </row>
    <row r="65" spans="1:10" ht="23.25" hidden="1">
      <c r="E65" s="39" t="s">
        <v>335</v>
      </c>
      <c r="F65" s="41" t="s">
        <v>408</v>
      </c>
      <c r="G65" s="42">
        <f>G66</f>
        <v>344.6</v>
      </c>
      <c r="H65" s="42">
        <f>H66</f>
        <v>356.2</v>
      </c>
      <c r="I65" s="75">
        <f t="shared" si="1"/>
        <v>103.36622170632617</v>
      </c>
      <c r="J65" s="43"/>
    </row>
    <row r="66" spans="1:10" ht="34.5" hidden="1">
      <c r="E66" s="39" t="s">
        <v>337</v>
      </c>
      <c r="F66" s="41" t="s">
        <v>408</v>
      </c>
      <c r="G66" s="42">
        <v>344.6</v>
      </c>
      <c r="H66" s="42">
        <v>356.2</v>
      </c>
      <c r="I66" s="75">
        <f t="shared" si="1"/>
        <v>103.36622170632617</v>
      </c>
      <c r="J66" s="43"/>
    </row>
    <row r="67" spans="1:10" hidden="1">
      <c r="E67" s="39" t="s">
        <v>339</v>
      </c>
      <c r="F67" s="41" t="s">
        <v>406</v>
      </c>
      <c r="G67" s="42">
        <f>G68</f>
        <v>16.100000000000001</v>
      </c>
      <c r="H67" s="42">
        <f>H68</f>
        <v>16.100000000000001</v>
      </c>
      <c r="I67" s="75">
        <f t="shared" si="1"/>
        <v>100</v>
      </c>
      <c r="J67" s="43"/>
    </row>
    <row r="68" spans="1:10" ht="23.25" hidden="1">
      <c r="E68" s="39" t="s">
        <v>341</v>
      </c>
      <c r="F68" s="41" t="s">
        <v>406</v>
      </c>
      <c r="G68" s="42">
        <v>16.100000000000001</v>
      </c>
      <c r="H68" s="42">
        <v>16.100000000000001</v>
      </c>
      <c r="I68" s="75">
        <f t="shared" si="1"/>
        <v>100</v>
      </c>
      <c r="J68" s="43"/>
    </row>
    <row r="69" spans="1:10" s="74" customFormat="1" ht="23.25">
      <c r="A69" s="142" t="s">
        <v>2</v>
      </c>
      <c r="B69" s="142" t="s">
        <v>481</v>
      </c>
      <c r="C69" s="142" t="s">
        <v>463</v>
      </c>
      <c r="D69" s="142" t="s">
        <v>2</v>
      </c>
      <c r="E69" s="70" t="s">
        <v>343</v>
      </c>
      <c r="F69" s="71">
        <f>F73+F70</f>
        <v>200</v>
      </c>
      <c r="G69" s="71">
        <f>G73+G76+G72</f>
        <v>174.8</v>
      </c>
      <c r="H69" s="71">
        <f>H73+H76+H72</f>
        <v>239.89999999999998</v>
      </c>
      <c r="I69" s="72">
        <f t="shared" si="1"/>
        <v>137.24256292906176</v>
      </c>
      <c r="J69" s="73"/>
    </row>
    <row r="70" spans="1:10" s="74" customFormat="1" ht="79.5" hidden="1">
      <c r="E70" s="77" t="s">
        <v>220</v>
      </c>
      <c r="F70" s="89">
        <v>0</v>
      </c>
      <c r="G70" s="78">
        <f>G71</f>
        <v>0</v>
      </c>
      <c r="H70" s="78">
        <f>H71</f>
        <v>0</v>
      </c>
      <c r="I70" s="72" t="e">
        <f t="shared" si="1"/>
        <v>#DIV/0!</v>
      </c>
      <c r="J70" s="73"/>
    </row>
    <row r="71" spans="1:10" s="74" customFormat="1" ht="79.5" hidden="1">
      <c r="E71" s="77" t="s">
        <v>220</v>
      </c>
      <c r="F71" s="89">
        <v>0</v>
      </c>
      <c r="G71" s="78">
        <v>0</v>
      </c>
      <c r="H71" s="78">
        <v>0</v>
      </c>
      <c r="I71" s="72" t="e">
        <f t="shared" si="1"/>
        <v>#DIV/0!</v>
      </c>
      <c r="J71" s="73"/>
    </row>
    <row r="72" spans="1:10" s="74" customFormat="1" ht="67.5">
      <c r="A72" s="141" t="s">
        <v>2</v>
      </c>
      <c r="B72" s="178">
        <v>1140205313</v>
      </c>
      <c r="C72" s="141" t="s">
        <v>463</v>
      </c>
      <c r="D72" s="178">
        <v>410</v>
      </c>
      <c r="E72" s="172" t="s">
        <v>547</v>
      </c>
      <c r="F72" s="89">
        <v>0</v>
      </c>
      <c r="G72" s="78">
        <v>132</v>
      </c>
      <c r="H72" s="78">
        <v>132</v>
      </c>
      <c r="I72" s="150">
        <f t="shared" si="1"/>
        <v>100</v>
      </c>
      <c r="J72" s="73"/>
    </row>
    <row r="73" spans="1:10" ht="23.25">
      <c r="A73" s="141" t="s">
        <v>2</v>
      </c>
      <c r="B73" s="141" t="s">
        <v>482</v>
      </c>
      <c r="C73" s="141" t="s">
        <v>463</v>
      </c>
      <c r="D73" s="141" t="s">
        <v>483</v>
      </c>
      <c r="E73" s="39" t="s">
        <v>345</v>
      </c>
      <c r="F73" s="41">
        <f t="shared" ref="F73:H74" si="2">F74</f>
        <v>200</v>
      </c>
      <c r="G73" s="41">
        <f t="shared" si="2"/>
        <v>42.8</v>
      </c>
      <c r="H73" s="42">
        <f t="shared" si="2"/>
        <v>42.8</v>
      </c>
      <c r="I73" s="75">
        <f t="shared" si="1"/>
        <v>100</v>
      </c>
      <c r="J73" s="43"/>
    </row>
    <row r="74" spans="1:10" ht="34.5">
      <c r="E74" s="39" t="s">
        <v>347</v>
      </c>
      <c r="F74" s="41">
        <f t="shared" si="2"/>
        <v>200</v>
      </c>
      <c r="G74" s="41">
        <f t="shared" si="2"/>
        <v>42.8</v>
      </c>
      <c r="H74" s="42">
        <f t="shared" si="2"/>
        <v>42.8</v>
      </c>
      <c r="I74" s="75">
        <f t="shared" si="1"/>
        <v>100</v>
      </c>
      <c r="J74" s="43"/>
    </row>
    <row r="75" spans="1:10" ht="45.75">
      <c r="E75" s="39" t="s">
        <v>349</v>
      </c>
      <c r="F75" s="41">
        <v>200</v>
      </c>
      <c r="G75" s="42">
        <v>42.8</v>
      </c>
      <c r="H75" s="42">
        <v>42.8</v>
      </c>
      <c r="I75" s="75">
        <f t="shared" si="1"/>
        <v>100</v>
      </c>
      <c r="J75" s="43"/>
    </row>
    <row r="76" spans="1:10" ht="45.75">
      <c r="E76" s="39" t="s">
        <v>508</v>
      </c>
      <c r="F76" s="41">
        <v>0</v>
      </c>
      <c r="G76" s="42">
        <v>0</v>
      </c>
      <c r="H76" s="42">
        <v>65.099999999999994</v>
      </c>
      <c r="I76" s="75" t="e">
        <f t="shared" si="1"/>
        <v>#DIV/0!</v>
      </c>
      <c r="J76" s="43"/>
    </row>
    <row r="77" spans="1:10" s="74" customFormat="1">
      <c r="A77" s="142" t="s">
        <v>2</v>
      </c>
      <c r="B77" s="142" t="s">
        <v>484</v>
      </c>
      <c r="C77" s="142" t="s">
        <v>463</v>
      </c>
      <c r="D77" s="142" t="s">
        <v>2</v>
      </c>
      <c r="E77" s="70" t="s">
        <v>351</v>
      </c>
      <c r="F77" s="71">
        <f>F79+F81</f>
        <v>50</v>
      </c>
      <c r="G77" s="71">
        <f>G79+G81</f>
        <v>0</v>
      </c>
      <c r="H77" s="71">
        <f>H79+H81+H78</f>
        <v>0</v>
      </c>
      <c r="I77" s="72" t="e">
        <f t="shared" si="1"/>
        <v>#DIV/0!</v>
      </c>
      <c r="J77" s="73"/>
    </row>
    <row r="78" spans="1:10" s="74" customFormat="1">
      <c r="A78" s="176"/>
      <c r="B78" s="176"/>
      <c r="C78" s="176"/>
      <c r="D78" s="176"/>
      <c r="E78" s="70"/>
      <c r="F78" s="71"/>
      <c r="G78" s="71"/>
      <c r="H78" s="71"/>
      <c r="I78" s="72"/>
      <c r="J78" s="73"/>
    </row>
    <row r="79" spans="1:10" ht="45.75">
      <c r="E79" s="39" t="s">
        <v>353</v>
      </c>
      <c r="F79" s="41">
        <f>F80</f>
        <v>0</v>
      </c>
      <c r="G79" s="41">
        <f>G80</f>
        <v>0</v>
      </c>
      <c r="H79" s="41">
        <f>H80</f>
        <v>0</v>
      </c>
      <c r="I79" s="75" t="e">
        <f t="shared" si="1"/>
        <v>#DIV/0!</v>
      </c>
      <c r="J79" s="43"/>
    </row>
    <row r="80" spans="1:10" ht="57">
      <c r="E80" s="39" t="s">
        <v>355</v>
      </c>
      <c r="F80" s="41">
        <v>0</v>
      </c>
      <c r="G80" s="42">
        <v>0</v>
      </c>
      <c r="H80" s="42">
        <v>0</v>
      </c>
      <c r="I80" s="75" t="e">
        <f t="shared" si="1"/>
        <v>#DIV/0!</v>
      </c>
      <c r="J80" s="43"/>
    </row>
    <row r="81" spans="1:10" ht="45.75">
      <c r="A81" s="141" t="s">
        <v>2</v>
      </c>
      <c r="B81" s="141" t="s">
        <v>573</v>
      </c>
      <c r="C81" s="141" t="s">
        <v>463</v>
      </c>
      <c r="D81" s="141" t="s">
        <v>485</v>
      </c>
      <c r="E81" s="189" t="s">
        <v>572</v>
      </c>
      <c r="F81" s="41">
        <v>50</v>
      </c>
      <c r="G81" s="42">
        <v>0</v>
      </c>
      <c r="H81" s="42">
        <v>0</v>
      </c>
      <c r="I81" s="75" t="e">
        <f t="shared" si="1"/>
        <v>#DIV/0!</v>
      </c>
      <c r="J81" s="43"/>
    </row>
    <row r="82" spans="1:10" ht="34.5" hidden="1">
      <c r="E82" s="39" t="s">
        <v>357</v>
      </c>
      <c r="F82" s="41" t="s">
        <v>409</v>
      </c>
      <c r="G82" s="42">
        <v>12</v>
      </c>
      <c r="H82" s="42">
        <v>14.3</v>
      </c>
      <c r="I82" s="75">
        <f t="shared" si="1"/>
        <v>119.16666666666667</v>
      </c>
      <c r="J82" s="43"/>
    </row>
    <row r="83" spans="1:10" s="74" customFormat="1" hidden="1">
      <c r="E83" s="70" t="s">
        <v>358</v>
      </c>
      <c r="F83" s="76" t="s">
        <v>406</v>
      </c>
      <c r="G83" s="71">
        <f>G84</f>
        <v>0</v>
      </c>
      <c r="H83" s="71">
        <v>0</v>
      </c>
      <c r="I83" s="75" t="e">
        <f t="shared" si="1"/>
        <v>#DIV/0!</v>
      </c>
      <c r="J83" s="73"/>
    </row>
    <row r="84" spans="1:10" hidden="1">
      <c r="E84" s="39" t="s">
        <v>360</v>
      </c>
      <c r="F84" s="41" t="s">
        <v>406</v>
      </c>
      <c r="G84" s="42"/>
      <c r="H84" s="42"/>
      <c r="I84" s="75" t="e">
        <f t="shared" si="1"/>
        <v>#DIV/0!</v>
      </c>
      <c r="J84" s="43"/>
    </row>
    <row r="85" spans="1:10" ht="23.25" hidden="1">
      <c r="E85" s="39" t="s">
        <v>362</v>
      </c>
      <c r="F85" s="41" t="s">
        <v>406</v>
      </c>
      <c r="G85" s="42"/>
      <c r="H85" s="42"/>
      <c r="I85" s="75" t="e">
        <f t="shared" si="1"/>
        <v>#DIV/0!</v>
      </c>
      <c r="J85" s="43"/>
    </row>
    <row r="86" spans="1:10">
      <c r="A86" s="142" t="s">
        <v>2</v>
      </c>
      <c r="B86" s="142" t="s">
        <v>486</v>
      </c>
      <c r="C86" s="142" t="s">
        <v>463</v>
      </c>
      <c r="D86" s="142" t="s">
        <v>2</v>
      </c>
      <c r="E86" s="90" t="s">
        <v>431</v>
      </c>
      <c r="F86" s="93">
        <f t="shared" ref="F86:G86" si="3">F87</f>
        <v>1335</v>
      </c>
      <c r="G86" s="93">
        <f t="shared" si="3"/>
        <v>0</v>
      </c>
      <c r="H86" s="93">
        <f>H87+H89+H90</f>
        <v>32.9</v>
      </c>
      <c r="I86" s="75" t="e">
        <f t="shared" si="1"/>
        <v>#DIV/0!</v>
      </c>
      <c r="J86" s="43"/>
    </row>
    <row r="87" spans="1:10" ht="22.5">
      <c r="A87" s="141" t="s">
        <v>2</v>
      </c>
      <c r="B87" s="141" t="s">
        <v>541</v>
      </c>
      <c r="C87" s="141" t="s">
        <v>463</v>
      </c>
      <c r="D87" s="141" t="s">
        <v>516</v>
      </c>
      <c r="E87" s="174" t="s">
        <v>549</v>
      </c>
      <c r="F87" s="41">
        <v>1335</v>
      </c>
      <c r="G87" s="41">
        <v>0</v>
      </c>
      <c r="H87" s="41">
        <v>0</v>
      </c>
      <c r="I87" s="75" t="e">
        <f t="shared" si="1"/>
        <v>#DIV/0!</v>
      </c>
      <c r="J87" s="43"/>
    </row>
    <row r="88" spans="1:10" ht="23.25" hidden="1">
      <c r="E88" s="241" t="s">
        <v>432</v>
      </c>
      <c r="F88" s="41">
        <v>0</v>
      </c>
      <c r="G88" s="42">
        <v>189</v>
      </c>
      <c r="H88" s="42">
        <v>189</v>
      </c>
      <c r="I88" s="75">
        <f t="shared" si="1"/>
        <v>100</v>
      </c>
      <c r="J88" s="43"/>
    </row>
    <row r="89" spans="1:10" ht="22.5">
      <c r="B89" s="243">
        <v>1170105013</v>
      </c>
      <c r="C89" s="244" t="s">
        <v>463</v>
      </c>
      <c r="D89" s="245">
        <v>180</v>
      </c>
      <c r="E89" s="246" t="s">
        <v>554</v>
      </c>
      <c r="F89" s="41">
        <v>0</v>
      </c>
      <c r="G89" s="42">
        <v>0</v>
      </c>
      <c r="H89" s="42">
        <v>14.7</v>
      </c>
      <c r="I89" s="75" t="e">
        <f t="shared" si="1"/>
        <v>#DIV/0!</v>
      </c>
      <c r="J89" s="43"/>
    </row>
    <row r="90" spans="1:10">
      <c r="B90" s="243">
        <v>1170505013</v>
      </c>
      <c r="C90" s="244" t="s">
        <v>463</v>
      </c>
      <c r="D90" s="245">
        <v>180</v>
      </c>
      <c r="E90" s="246" t="s">
        <v>623</v>
      </c>
      <c r="F90" s="41">
        <v>0</v>
      </c>
      <c r="G90" s="42">
        <v>0</v>
      </c>
      <c r="H90" s="42">
        <v>18.2</v>
      </c>
      <c r="I90" s="75" t="e">
        <f t="shared" si="1"/>
        <v>#DIV/0!</v>
      </c>
      <c r="J90" s="43"/>
    </row>
    <row r="91" spans="1:10" s="74" customFormat="1">
      <c r="A91" s="142" t="s">
        <v>2</v>
      </c>
      <c r="B91" s="242" t="s">
        <v>487</v>
      </c>
      <c r="C91" s="242" t="s">
        <v>463</v>
      </c>
      <c r="D91" s="242" t="s">
        <v>2</v>
      </c>
      <c r="E91" s="70" t="s">
        <v>364</v>
      </c>
      <c r="F91" s="71">
        <f>F92+F114+F118</f>
        <v>4754</v>
      </c>
      <c r="G91" s="71">
        <f>G92+G114+G118</f>
        <v>15286.2</v>
      </c>
      <c r="H91" s="71">
        <f>H92+H114+H118</f>
        <v>15208.399999999998</v>
      </c>
      <c r="I91" s="75">
        <f t="shared" si="1"/>
        <v>99.491044209810127</v>
      </c>
      <c r="J91" s="73"/>
    </row>
    <row r="92" spans="1:10" s="74" customFormat="1" ht="34.5">
      <c r="A92" s="142" t="s">
        <v>2</v>
      </c>
      <c r="B92" s="142" t="s">
        <v>488</v>
      </c>
      <c r="C92" s="142" t="s">
        <v>463</v>
      </c>
      <c r="D92" s="142" t="s">
        <v>2</v>
      </c>
      <c r="E92" s="70" t="s">
        <v>366</v>
      </c>
      <c r="F92" s="71">
        <f>F93+F99+F108+F111</f>
        <v>4754</v>
      </c>
      <c r="G92" s="71">
        <f>G93+G99+G108+G111</f>
        <v>15206.2</v>
      </c>
      <c r="H92" s="71">
        <f>H93+H99+H108+H111</f>
        <v>15128.399999999998</v>
      </c>
      <c r="I92" s="75">
        <f t="shared" si="1"/>
        <v>99.488366587313052</v>
      </c>
      <c r="J92" s="73"/>
    </row>
    <row r="93" spans="1:10" ht="23.25">
      <c r="A93" s="141" t="s">
        <v>2</v>
      </c>
      <c r="B93" s="141" t="s">
        <v>489</v>
      </c>
      <c r="C93" s="141" t="s">
        <v>463</v>
      </c>
      <c r="D93" s="141" t="s">
        <v>2</v>
      </c>
      <c r="E93" s="39" t="s">
        <v>368</v>
      </c>
      <c r="F93" s="42">
        <f>F94+F96</f>
        <v>821</v>
      </c>
      <c r="G93" s="42">
        <f>G94+G96+G98</f>
        <v>907</v>
      </c>
      <c r="H93" s="42">
        <f>H94+H96+H98</f>
        <v>907</v>
      </c>
      <c r="I93" s="75">
        <f t="shared" si="1"/>
        <v>100</v>
      </c>
      <c r="J93" s="43"/>
    </row>
    <row r="94" spans="1:10">
      <c r="A94" s="141" t="s">
        <v>2</v>
      </c>
      <c r="B94" s="141" t="s">
        <v>599</v>
      </c>
      <c r="C94" s="141" t="s">
        <v>463</v>
      </c>
      <c r="D94" s="141" t="s">
        <v>2</v>
      </c>
      <c r="E94" s="39" t="s">
        <v>370</v>
      </c>
      <c r="F94" s="41">
        <f>F95</f>
        <v>821</v>
      </c>
      <c r="G94" s="42">
        <f>G95</f>
        <v>821</v>
      </c>
      <c r="H94" s="42">
        <f>H95</f>
        <v>821</v>
      </c>
      <c r="I94" s="75">
        <f t="shared" si="1"/>
        <v>100</v>
      </c>
      <c r="J94" s="43"/>
    </row>
    <row r="95" spans="1:10" ht="23.25">
      <c r="A95" s="141" t="s">
        <v>2</v>
      </c>
      <c r="B95" s="141" t="s">
        <v>513</v>
      </c>
      <c r="C95" s="141" t="s">
        <v>463</v>
      </c>
      <c r="D95" s="141" t="s">
        <v>490</v>
      </c>
      <c r="E95" s="39" t="s">
        <v>371</v>
      </c>
      <c r="F95" s="41">
        <v>821</v>
      </c>
      <c r="G95" s="42">
        <v>821</v>
      </c>
      <c r="H95" s="42">
        <v>821</v>
      </c>
      <c r="I95" s="75">
        <f t="shared" si="1"/>
        <v>100</v>
      </c>
      <c r="J95" s="43"/>
    </row>
    <row r="96" spans="1:10" ht="23.25" hidden="1">
      <c r="A96" s="141" t="s">
        <v>2</v>
      </c>
      <c r="B96" s="141" t="s">
        <v>491</v>
      </c>
      <c r="C96" s="141" t="s">
        <v>463</v>
      </c>
      <c r="D96" s="141" t="s">
        <v>2</v>
      </c>
      <c r="E96" s="39" t="s">
        <v>372</v>
      </c>
      <c r="F96" s="41">
        <f>F97</f>
        <v>0</v>
      </c>
      <c r="G96" s="42">
        <f>G97</f>
        <v>0</v>
      </c>
      <c r="H96" s="42">
        <f>H97</f>
        <v>0</v>
      </c>
      <c r="I96" s="75" t="e">
        <f t="shared" si="1"/>
        <v>#DIV/0!</v>
      </c>
      <c r="J96" s="43"/>
    </row>
    <row r="97" spans="1:10" ht="23.25" hidden="1">
      <c r="A97" s="141" t="s">
        <v>2</v>
      </c>
      <c r="B97" s="141" t="s">
        <v>492</v>
      </c>
      <c r="C97" s="141" t="s">
        <v>463</v>
      </c>
      <c r="D97" s="141" t="s">
        <v>490</v>
      </c>
      <c r="E97" s="39" t="s">
        <v>374</v>
      </c>
      <c r="F97" s="41"/>
      <c r="G97" s="42"/>
      <c r="H97" s="42"/>
      <c r="I97" s="75" t="e">
        <f t="shared" si="1"/>
        <v>#DIV/0!</v>
      </c>
      <c r="J97" s="43"/>
    </row>
    <row r="98" spans="1:10" ht="34.5">
      <c r="A98" s="141" t="s">
        <v>2</v>
      </c>
      <c r="B98" s="141" t="s">
        <v>624</v>
      </c>
      <c r="C98" s="141" t="s">
        <v>463</v>
      </c>
      <c r="D98" s="141" t="s">
        <v>490</v>
      </c>
      <c r="E98" s="222" t="s">
        <v>618</v>
      </c>
      <c r="F98" s="41">
        <v>0</v>
      </c>
      <c r="G98" s="42">
        <v>86</v>
      </c>
      <c r="H98" s="42">
        <v>86</v>
      </c>
      <c r="I98" s="75">
        <f t="shared" si="1"/>
        <v>100</v>
      </c>
      <c r="J98" s="43"/>
    </row>
    <row r="99" spans="1:10" ht="23.25">
      <c r="A99" s="141" t="s">
        <v>2</v>
      </c>
      <c r="B99" s="141" t="s">
        <v>493</v>
      </c>
      <c r="C99" s="141" t="s">
        <v>463</v>
      </c>
      <c r="D99" s="141" t="s">
        <v>2</v>
      </c>
      <c r="E99" s="39" t="s">
        <v>376</v>
      </c>
      <c r="F99" s="41">
        <f>F104+F107</f>
        <v>1408.1</v>
      </c>
      <c r="G99" s="41">
        <f>G104+G107+G105+G106</f>
        <v>8882.6</v>
      </c>
      <c r="H99" s="41">
        <f>H104+H107+H105+H106</f>
        <v>8860.9</v>
      </c>
      <c r="I99" s="75">
        <f t="shared" si="1"/>
        <v>99.755702159277675</v>
      </c>
      <c r="J99" s="43"/>
    </row>
    <row r="100" spans="1:10" ht="23.25" hidden="1">
      <c r="E100" s="79" t="s">
        <v>418</v>
      </c>
      <c r="F100" s="41">
        <f>F101</f>
        <v>4518.5</v>
      </c>
      <c r="G100" s="42">
        <f>G101</f>
        <v>4518.5</v>
      </c>
      <c r="H100" s="42">
        <f>H101</f>
        <v>4518.5</v>
      </c>
      <c r="I100" s="75">
        <f t="shared" si="1"/>
        <v>100</v>
      </c>
      <c r="J100" s="43"/>
    </row>
    <row r="101" spans="1:10" ht="23.25" hidden="1">
      <c r="E101" s="79" t="s">
        <v>419</v>
      </c>
      <c r="F101" s="41">
        <v>4518.5</v>
      </c>
      <c r="G101" s="42">
        <v>4518.5</v>
      </c>
      <c r="H101" s="42">
        <v>4518.5</v>
      </c>
      <c r="I101" s="75">
        <f t="shared" si="1"/>
        <v>100</v>
      </c>
      <c r="J101" s="43"/>
    </row>
    <row r="102" spans="1:10" hidden="1">
      <c r="E102" s="39" t="s">
        <v>378</v>
      </c>
      <c r="F102" s="41">
        <f>F103</f>
        <v>2698.8</v>
      </c>
      <c r="G102" s="42">
        <f>G103</f>
        <v>2439</v>
      </c>
      <c r="H102" s="42">
        <f>H103</f>
        <v>2439</v>
      </c>
      <c r="I102" s="75">
        <f t="shared" si="1"/>
        <v>100</v>
      </c>
      <c r="J102" s="43"/>
    </row>
    <row r="103" spans="1:10" hidden="1">
      <c r="E103" s="39" t="s">
        <v>380</v>
      </c>
      <c r="F103" s="41">
        <v>2698.8</v>
      </c>
      <c r="G103" s="42">
        <v>2439</v>
      </c>
      <c r="H103" s="42">
        <v>2439</v>
      </c>
      <c r="I103" s="75">
        <f t="shared" si="1"/>
        <v>100</v>
      </c>
      <c r="J103" s="43"/>
    </row>
    <row r="104" spans="1:10" ht="68.25" hidden="1">
      <c r="A104" s="141" t="s">
        <v>2</v>
      </c>
      <c r="B104" s="141" t="s">
        <v>514</v>
      </c>
      <c r="C104" s="141" t="s">
        <v>463</v>
      </c>
      <c r="D104" s="141" t="s">
        <v>490</v>
      </c>
      <c r="E104" s="39" t="s">
        <v>502</v>
      </c>
      <c r="F104" s="41">
        <v>0</v>
      </c>
      <c r="G104" s="42">
        <v>0</v>
      </c>
      <c r="H104" s="42">
        <v>0</v>
      </c>
      <c r="I104" s="75" t="e">
        <f t="shared" si="1"/>
        <v>#DIV/0!</v>
      </c>
      <c r="J104" s="43"/>
    </row>
    <row r="105" spans="1:10" ht="22.5" hidden="1">
      <c r="A105" s="141" t="s">
        <v>2</v>
      </c>
      <c r="B105" s="141" t="s">
        <v>555</v>
      </c>
      <c r="C105" s="141" t="s">
        <v>463</v>
      </c>
      <c r="D105" s="141" t="s">
        <v>490</v>
      </c>
      <c r="E105" s="177" t="s">
        <v>551</v>
      </c>
      <c r="F105" s="41">
        <v>0</v>
      </c>
      <c r="G105" s="42">
        <v>0</v>
      </c>
      <c r="H105" s="42">
        <v>0</v>
      </c>
      <c r="I105" s="75" t="e">
        <f t="shared" si="1"/>
        <v>#DIV/0!</v>
      </c>
      <c r="J105" s="43"/>
    </row>
    <row r="106" spans="1:10" ht="22.5">
      <c r="A106" s="141" t="s">
        <v>2</v>
      </c>
      <c r="B106" s="141" t="s">
        <v>625</v>
      </c>
      <c r="C106" s="141" t="s">
        <v>463</v>
      </c>
      <c r="D106" s="141" t="s">
        <v>490</v>
      </c>
      <c r="E106" s="205" t="s">
        <v>626</v>
      </c>
      <c r="F106" s="41">
        <v>0</v>
      </c>
      <c r="G106" s="42">
        <v>1464.4</v>
      </c>
      <c r="H106" s="42">
        <v>1464.4</v>
      </c>
      <c r="I106" s="75">
        <f t="shared" si="1"/>
        <v>100</v>
      </c>
      <c r="J106" s="43"/>
    </row>
    <row r="107" spans="1:10">
      <c r="A107" s="141" t="s">
        <v>2</v>
      </c>
      <c r="B107" s="141" t="s">
        <v>515</v>
      </c>
      <c r="C107" s="141" t="s">
        <v>463</v>
      </c>
      <c r="D107" s="141" t="s">
        <v>490</v>
      </c>
      <c r="E107" s="39" t="s">
        <v>380</v>
      </c>
      <c r="F107" s="41">
        <v>1408.1</v>
      </c>
      <c r="G107" s="42">
        <v>7418.2</v>
      </c>
      <c r="H107" s="42">
        <v>7396.5</v>
      </c>
      <c r="I107" s="75">
        <f t="shared" si="1"/>
        <v>99.707476207166152</v>
      </c>
      <c r="J107" s="43"/>
    </row>
    <row r="108" spans="1:10" ht="23.25">
      <c r="A108" s="141" t="s">
        <v>2</v>
      </c>
      <c r="B108" s="141" t="s">
        <v>494</v>
      </c>
      <c r="C108" s="141" t="s">
        <v>463</v>
      </c>
      <c r="D108" s="141" t="s">
        <v>2</v>
      </c>
      <c r="E108" s="39" t="s">
        <v>382</v>
      </c>
      <c r="F108" s="41">
        <f t="shared" ref="F108:H109" si="4">F109</f>
        <v>1.8</v>
      </c>
      <c r="G108" s="42">
        <f t="shared" si="4"/>
        <v>1.8</v>
      </c>
      <c r="H108" s="42">
        <f t="shared" si="4"/>
        <v>1.8</v>
      </c>
      <c r="I108" s="75">
        <f t="shared" si="1"/>
        <v>100</v>
      </c>
      <c r="J108" s="43"/>
    </row>
    <row r="109" spans="1:10" ht="34.5">
      <c r="A109" s="141" t="s">
        <v>2</v>
      </c>
      <c r="B109" s="141" t="s">
        <v>495</v>
      </c>
      <c r="C109" s="141" t="s">
        <v>463</v>
      </c>
      <c r="D109" s="141" t="s">
        <v>2</v>
      </c>
      <c r="E109" s="39" t="s">
        <v>384</v>
      </c>
      <c r="F109" s="41">
        <f t="shared" si="4"/>
        <v>1.8</v>
      </c>
      <c r="G109" s="42">
        <f t="shared" si="4"/>
        <v>1.8</v>
      </c>
      <c r="H109" s="42">
        <f t="shared" si="4"/>
        <v>1.8</v>
      </c>
      <c r="I109" s="75">
        <f t="shared" si="1"/>
        <v>100</v>
      </c>
      <c r="J109" s="43"/>
    </row>
    <row r="110" spans="1:10" ht="34.5">
      <c r="A110" s="141" t="s">
        <v>2</v>
      </c>
      <c r="B110" s="141" t="s">
        <v>496</v>
      </c>
      <c r="C110" s="141" t="s">
        <v>463</v>
      </c>
      <c r="D110" s="141" t="s">
        <v>490</v>
      </c>
      <c r="E110" s="39" t="s">
        <v>386</v>
      </c>
      <c r="F110" s="41">
        <v>1.8</v>
      </c>
      <c r="G110" s="42">
        <v>1.8</v>
      </c>
      <c r="H110" s="42">
        <v>1.8</v>
      </c>
      <c r="I110" s="75">
        <f t="shared" si="1"/>
        <v>100</v>
      </c>
      <c r="J110" s="43"/>
    </row>
    <row r="111" spans="1:10">
      <c r="A111" s="142" t="s">
        <v>2</v>
      </c>
      <c r="B111" s="142" t="s">
        <v>497</v>
      </c>
      <c r="C111" s="142" t="s">
        <v>463</v>
      </c>
      <c r="D111" s="142" t="s">
        <v>2</v>
      </c>
      <c r="E111" s="70" t="s">
        <v>388</v>
      </c>
      <c r="F111" s="41">
        <f t="shared" ref="F111:H112" si="5">F112</f>
        <v>2523.1</v>
      </c>
      <c r="G111" s="41">
        <f t="shared" si="5"/>
        <v>5414.8</v>
      </c>
      <c r="H111" s="41">
        <f t="shared" si="5"/>
        <v>5358.7</v>
      </c>
      <c r="I111" s="75">
        <f t="shared" si="1"/>
        <v>98.96395065376376</v>
      </c>
      <c r="J111" s="43"/>
    </row>
    <row r="112" spans="1:10" ht="23.25" hidden="1">
      <c r="A112" s="141" t="s">
        <v>2</v>
      </c>
      <c r="B112" s="141" t="s">
        <v>498</v>
      </c>
      <c r="C112" s="141" t="s">
        <v>463</v>
      </c>
      <c r="D112" s="141" t="s">
        <v>2</v>
      </c>
      <c r="E112" s="39" t="s">
        <v>390</v>
      </c>
      <c r="F112" s="41">
        <f t="shared" si="5"/>
        <v>2523.1</v>
      </c>
      <c r="G112" s="41">
        <f t="shared" si="5"/>
        <v>5414.8</v>
      </c>
      <c r="H112" s="41">
        <f t="shared" si="5"/>
        <v>5358.7</v>
      </c>
      <c r="I112" s="75">
        <f t="shared" si="1"/>
        <v>98.96395065376376</v>
      </c>
      <c r="J112" s="43"/>
    </row>
    <row r="113" spans="1:10" ht="23.25">
      <c r="A113" s="141" t="s">
        <v>2</v>
      </c>
      <c r="B113" s="141" t="s">
        <v>627</v>
      </c>
      <c r="C113" s="141" t="s">
        <v>463</v>
      </c>
      <c r="D113" s="141" t="s">
        <v>490</v>
      </c>
      <c r="E113" s="39" t="s">
        <v>392</v>
      </c>
      <c r="F113" s="41">
        <v>2523.1</v>
      </c>
      <c r="G113" s="42">
        <v>5414.8</v>
      </c>
      <c r="H113" s="42">
        <v>5358.7</v>
      </c>
      <c r="I113" s="75">
        <f t="shared" si="1"/>
        <v>98.96395065376376</v>
      </c>
      <c r="J113" s="43"/>
    </row>
    <row r="114" spans="1:10" s="74" customFormat="1">
      <c r="A114" s="141" t="s">
        <v>2</v>
      </c>
      <c r="B114" s="141" t="s">
        <v>517</v>
      </c>
      <c r="C114" s="141" t="s">
        <v>463</v>
      </c>
      <c r="D114" s="141" t="s">
        <v>516</v>
      </c>
      <c r="E114" s="148" t="s">
        <v>518</v>
      </c>
      <c r="F114" s="89">
        <v>0</v>
      </c>
      <c r="G114" s="78">
        <v>80</v>
      </c>
      <c r="H114" s="78">
        <v>80</v>
      </c>
      <c r="I114" s="75">
        <f t="shared" si="1"/>
        <v>100</v>
      </c>
      <c r="J114" s="73"/>
    </row>
    <row r="115" spans="1:10" hidden="1">
      <c r="A115" s="141"/>
      <c r="B115" s="141"/>
      <c r="C115" s="141"/>
      <c r="D115" s="141"/>
      <c r="E115" s="148"/>
      <c r="F115" s="41"/>
      <c r="G115" s="42"/>
      <c r="H115" s="42"/>
      <c r="I115" s="75"/>
      <c r="J115" s="43"/>
    </row>
    <row r="116" spans="1:10" hidden="1">
      <c r="A116" s="141"/>
      <c r="B116" s="141"/>
      <c r="C116" s="141"/>
      <c r="D116" s="141"/>
      <c r="E116" s="148"/>
      <c r="F116" s="41"/>
      <c r="G116" s="42"/>
      <c r="H116" s="42"/>
      <c r="I116" s="75"/>
      <c r="J116" s="43"/>
    </row>
    <row r="117" spans="1:10" hidden="1">
      <c r="A117" s="141"/>
      <c r="B117" s="141"/>
      <c r="C117" s="141"/>
      <c r="D117" s="141"/>
      <c r="E117" s="39"/>
      <c r="F117" s="41"/>
      <c r="G117" s="42"/>
      <c r="H117" s="42"/>
      <c r="I117" s="75"/>
      <c r="J117" s="43"/>
    </row>
    <row r="118" spans="1:10" s="74" customFormat="1" ht="34.5" hidden="1">
      <c r="E118" s="70" t="s">
        <v>394</v>
      </c>
      <c r="F118" s="76" t="s">
        <v>406</v>
      </c>
      <c r="G118" s="71">
        <f>G119</f>
        <v>0</v>
      </c>
      <c r="H118" s="71">
        <f>H119</f>
        <v>0</v>
      </c>
      <c r="I118" s="72" t="e">
        <f t="shared" si="1"/>
        <v>#DIV/0!</v>
      </c>
      <c r="J118" s="73"/>
    </row>
    <row r="119" spans="1:10" ht="45.75" hidden="1">
      <c r="E119" s="39" t="s">
        <v>396</v>
      </c>
      <c r="F119" s="41" t="s">
        <v>406</v>
      </c>
      <c r="G119" s="42"/>
      <c r="H119" s="42"/>
      <c r="I119" s="75" t="e">
        <f t="shared" si="1"/>
        <v>#DIV/0!</v>
      </c>
      <c r="J119" s="43"/>
    </row>
    <row r="120" spans="1:10" ht="45.75" hidden="1">
      <c r="E120" s="80" t="s">
        <v>398</v>
      </c>
      <c r="F120" s="81" t="s">
        <v>406</v>
      </c>
      <c r="G120" s="82"/>
      <c r="H120" s="82"/>
      <c r="I120" s="75" t="e">
        <f t="shared" si="1"/>
        <v>#DIV/0!</v>
      </c>
      <c r="J120" s="43"/>
    </row>
    <row r="121" spans="1:10" s="74" customFormat="1" ht="15" customHeight="1">
      <c r="A121" s="144"/>
      <c r="B121" s="144"/>
      <c r="C121" s="144"/>
      <c r="D121" s="144"/>
      <c r="E121" s="149" t="s">
        <v>519</v>
      </c>
      <c r="F121" s="83">
        <f>F91+F13</f>
        <v>21905.9</v>
      </c>
      <c r="G121" s="83">
        <f>G91+G13</f>
        <v>31863.5</v>
      </c>
      <c r="H121" s="83">
        <f>H91+H13</f>
        <v>32612.7</v>
      </c>
      <c r="I121" s="84">
        <f>H121/G121*100</f>
        <v>102.35127967737381</v>
      </c>
      <c r="J121" s="85"/>
    </row>
    <row r="124" spans="1:10">
      <c r="G124" s="86" t="s">
        <v>401</v>
      </c>
    </row>
  </sheetData>
  <mergeCells count="13">
    <mergeCell ref="B6:B10"/>
    <mergeCell ref="C6:C10"/>
    <mergeCell ref="D6:D10"/>
    <mergeCell ref="A3:L3"/>
    <mergeCell ref="F1:G1"/>
    <mergeCell ref="F2:G2"/>
    <mergeCell ref="E5:I5"/>
    <mergeCell ref="E6:E9"/>
    <mergeCell ref="F6:F9"/>
    <mergeCell ref="G6:G9"/>
    <mergeCell ref="H6:H9"/>
    <mergeCell ref="I6:I9"/>
    <mergeCell ref="A6:A10"/>
  </mergeCells>
  <pageMargins left="0.70866141732283472" right="0" top="0.35433070866141736" bottom="0.35433070866141736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F83"/>
  <sheetViews>
    <sheetView zoomScaleSheetLayoutView="100" workbookViewId="0">
      <selection activeCell="A3" sqref="A3:E3"/>
    </sheetView>
  </sheetViews>
  <sheetFormatPr defaultColWidth="8.85546875" defaultRowHeight="15"/>
  <cols>
    <col min="1" max="1" width="45.85546875" style="5" customWidth="1"/>
    <col min="2" max="2" width="13" style="5" customWidth="1"/>
    <col min="3" max="3" width="12.5703125" style="5" customWidth="1"/>
    <col min="4" max="4" width="13.28515625" style="5" customWidth="1"/>
    <col min="5" max="5" width="11" style="5" customWidth="1"/>
    <col min="6" max="6" width="11.7109375" style="5" customWidth="1"/>
    <col min="7" max="7" width="12.7109375" style="5" customWidth="1"/>
    <col min="8" max="8" width="10.7109375" style="5" customWidth="1"/>
    <col min="9" max="16384" width="8.85546875" style="5"/>
  </cols>
  <sheetData>
    <row r="1" spans="1:6" ht="18.75">
      <c r="A1" s="4" t="s">
        <v>592</v>
      </c>
    </row>
    <row r="2" spans="1:6" ht="18.75">
      <c r="A2" s="6"/>
      <c r="F2" s="7"/>
    </row>
    <row r="3" spans="1:6" ht="21" customHeight="1">
      <c r="A3" s="316" t="s">
        <v>4</v>
      </c>
      <c r="B3" s="316"/>
      <c r="C3" s="316"/>
      <c r="D3" s="316"/>
      <c r="E3" s="316"/>
    </row>
    <row r="4" spans="1:6" ht="37.15" customHeight="1">
      <c r="A4" s="317" t="s">
        <v>613</v>
      </c>
      <c r="B4" s="317"/>
      <c r="C4" s="317"/>
      <c r="D4" s="317"/>
      <c r="E4" s="317"/>
    </row>
    <row r="5" spans="1:6" ht="49.15" customHeight="1">
      <c r="A5" s="44" t="s">
        <v>5</v>
      </c>
      <c r="B5" s="44" t="s">
        <v>6</v>
      </c>
      <c r="C5" s="23" t="s">
        <v>628</v>
      </c>
      <c r="D5" s="23" t="s">
        <v>7</v>
      </c>
      <c r="E5" s="23" t="s">
        <v>169</v>
      </c>
    </row>
    <row r="6" spans="1:6">
      <c r="A6" s="10">
        <v>1</v>
      </c>
      <c r="B6" s="10">
        <v>2</v>
      </c>
      <c r="C6" s="10">
        <v>3</v>
      </c>
      <c r="D6" s="10">
        <v>4</v>
      </c>
      <c r="E6" s="11">
        <v>5</v>
      </c>
    </row>
    <row r="7" spans="1:6">
      <c r="A7" s="12" t="s">
        <v>8</v>
      </c>
      <c r="B7" s="13" t="s">
        <v>9</v>
      </c>
      <c r="C7" s="14">
        <f>C8+C16+C20+C23+C27+C31+C33+C35+C29</f>
        <v>33986.5</v>
      </c>
      <c r="D7" s="14">
        <f>D8+D16+D20+D23+D27+D31+D33+D35</f>
        <v>32992.800000000003</v>
      </c>
      <c r="E7" s="15">
        <f t="shared" ref="E7:E36" si="0">D7/C7*100</f>
        <v>97.076192017418691</v>
      </c>
    </row>
    <row r="8" spans="1:6">
      <c r="A8" s="12" t="s">
        <v>10</v>
      </c>
      <c r="B8" s="13" t="s">
        <v>11</v>
      </c>
      <c r="C8" s="14">
        <f>C9+C10+C11+C12+C15+C14+C13</f>
        <v>10747.2</v>
      </c>
      <c r="D8" s="14">
        <f>D9+D10+D11+D12+D15+D14+D13</f>
        <v>10674</v>
      </c>
      <c r="E8" s="15">
        <f t="shared" si="0"/>
        <v>99.318892362661899</v>
      </c>
    </row>
    <row r="9" spans="1:6" ht="12" customHeight="1">
      <c r="A9" s="9" t="s">
        <v>12</v>
      </c>
      <c r="B9" s="16" t="s">
        <v>13</v>
      </c>
      <c r="C9" s="17">
        <v>1192.3</v>
      </c>
      <c r="D9" s="17">
        <v>1192.2</v>
      </c>
      <c r="E9" s="15">
        <f t="shared" si="0"/>
        <v>99.991612849115157</v>
      </c>
    </row>
    <row r="10" spans="1:6" ht="60">
      <c r="A10" s="9" t="s">
        <v>14</v>
      </c>
      <c r="B10" s="16" t="s">
        <v>15</v>
      </c>
      <c r="C10" s="17">
        <v>4411.6000000000004</v>
      </c>
      <c r="D10" s="17">
        <v>4357.3999999999996</v>
      </c>
      <c r="E10" s="15">
        <f t="shared" si="0"/>
        <v>98.771420799709844</v>
      </c>
    </row>
    <row r="11" spans="1:6" ht="30" hidden="1">
      <c r="A11" s="9" t="s">
        <v>16</v>
      </c>
      <c r="B11" s="16" t="s">
        <v>17</v>
      </c>
      <c r="C11" s="17">
        <v>0</v>
      </c>
      <c r="D11" s="17">
        <v>0</v>
      </c>
      <c r="E11" s="15" t="e">
        <f t="shared" si="0"/>
        <v>#DIV/0!</v>
      </c>
    </row>
    <row r="12" spans="1:6" ht="16.5" hidden="1" customHeight="1">
      <c r="A12" s="9" t="s">
        <v>18</v>
      </c>
      <c r="B12" s="16" t="s">
        <v>19</v>
      </c>
      <c r="C12" s="17">
        <v>0</v>
      </c>
      <c r="D12" s="17">
        <v>0</v>
      </c>
      <c r="E12" s="15" t="e">
        <f t="shared" si="0"/>
        <v>#DIV/0!</v>
      </c>
    </row>
    <row r="13" spans="1:6" ht="16.5" hidden="1" customHeight="1">
      <c r="A13" s="9" t="s">
        <v>16</v>
      </c>
      <c r="B13" s="16" t="s">
        <v>17</v>
      </c>
      <c r="C13" s="17">
        <v>0</v>
      </c>
      <c r="D13" s="17">
        <v>0</v>
      </c>
      <c r="E13" s="15" t="e">
        <f t="shared" si="0"/>
        <v>#DIV/0!</v>
      </c>
    </row>
    <row r="14" spans="1:6" ht="16.5" customHeight="1">
      <c r="A14" s="156" t="s">
        <v>18</v>
      </c>
      <c r="B14" s="157" t="s">
        <v>19</v>
      </c>
      <c r="C14" s="157" t="s">
        <v>406</v>
      </c>
      <c r="D14" s="158">
        <v>0</v>
      </c>
      <c r="E14" s="15" t="e">
        <f t="shared" si="0"/>
        <v>#DIV/0!</v>
      </c>
    </row>
    <row r="15" spans="1:6" ht="17.25" customHeight="1">
      <c r="A15" s="9" t="s">
        <v>20</v>
      </c>
      <c r="B15" s="16" t="s">
        <v>21</v>
      </c>
      <c r="C15" s="17">
        <v>5143.3</v>
      </c>
      <c r="D15" s="17">
        <v>5124.3999999999996</v>
      </c>
      <c r="E15" s="15">
        <f t="shared" si="0"/>
        <v>99.632531643108507</v>
      </c>
    </row>
    <row r="16" spans="1:6" ht="28.5">
      <c r="A16" s="18" t="s">
        <v>22</v>
      </c>
      <c r="B16" s="13" t="s">
        <v>23</v>
      </c>
      <c r="C16" s="14">
        <f>C19+C18</f>
        <v>404.8</v>
      </c>
      <c r="D16" s="14">
        <f>D19+D18</f>
        <v>382.7</v>
      </c>
      <c r="E16" s="15">
        <f t="shared" si="0"/>
        <v>94.540513833992094</v>
      </c>
    </row>
    <row r="17" spans="1:5" ht="45" hidden="1">
      <c r="A17" s="9" t="s">
        <v>24</v>
      </c>
      <c r="B17" s="16" t="s">
        <v>25</v>
      </c>
      <c r="C17" s="17"/>
      <c r="D17" s="17"/>
      <c r="E17" s="15" t="e">
        <f t="shared" si="0"/>
        <v>#DIV/0!</v>
      </c>
    </row>
    <row r="18" spans="1:5">
      <c r="A18" s="9" t="s">
        <v>26</v>
      </c>
      <c r="B18" s="16" t="s">
        <v>27</v>
      </c>
      <c r="C18" s="17">
        <v>8.3000000000000007</v>
      </c>
      <c r="D18" s="17">
        <v>8.3000000000000007</v>
      </c>
      <c r="E18" s="15">
        <f t="shared" si="0"/>
        <v>100</v>
      </c>
    </row>
    <row r="19" spans="1:5" ht="45">
      <c r="A19" s="9" t="s">
        <v>28</v>
      </c>
      <c r="B19" s="16" t="s">
        <v>29</v>
      </c>
      <c r="C19" s="17">
        <v>396.5</v>
      </c>
      <c r="D19" s="17">
        <v>374.4</v>
      </c>
      <c r="E19" s="15">
        <f t="shared" si="0"/>
        <v>94.426229508196712</v>
      </c>
    </row>
    <row r="20" spans="1:5">
      <c r="A20" s="18" t="s">
        <v>30</v>
      </c>
      <c r="B20" s="13" t="s">
        <v>31</v>
      </c>
      <c r="C20" s="14">
        <f>C22</f>
        <v>8003.8</v>
      </c>
      <c r="D20" s="14">
        <f>D22</f>
        <v>7574.2</v>
      </c>
      <c r="E20" s="15">
        <f t="shared" si="0"/>
        <v>94.632549538968988</v>
      </c>
    </row>
    <row r="21" spans="1:5" hidden="1">
      <c r="A21" s="9" t="s">
        <v>32</v>
      </c>
      <c r="B21" s="16" t="s">
        <v>33</v>
      </c>
      <c r="C21" s="17">
        <v>0</v>
      </c>
      <c r="D21" s="17">
        <v>0</v>
      </c>
      <c r="E21" s="15" t="e">
        <f t="shared" si="0"/>
        <v>#DIV/0!</v>
      </c>
    </row>
    <row r="22" spans="1:5">
      <c r="A22" s="9" t="s">
        <v>34</v>
      </c>
      <c r="B22" s="16" t="s">
        <v>35</v>
      </c>
      <c r="C22" s="17">
        <v>8003.8</v>
      </c>
      <c r="D22" s="17">
        <v>7574.2</v>
      </c>
      <c r="E22" s="15">
        <f t="shared" si="0"/>
        <v>94.632549538968988</v>
      </c>
    </row>
    <row r="23" spans="1:5" ht="18.75" customHeight="1">
      <c r="A23" s="18" t="s">
        <v>36</v>
      </c>
      <c r="B23" s="13" t="s">
        <v>37</v>
      </c>
      <c r="C23" s="14">
        <f>C24+C25+C26</f>
        <v>8134.1</v>
      </c>
      <c r="D23" s="14">
        <f>D24+D25+D26</f>
        <v>7782.9</v>
      </c>
      <c r="E23" s="15">
        <f t="shared" si="0"/>
        <v>95.682374202431731</v>
      </c>
    </row>
    <row r="24" spans="1:5">
      <c r="A24" s="9" t="s">
        <v>38</v>
      </c>
      <c r="B24" s="16" t="s">
        <v>39</v>
      </c>
      <c r="C24" s="17">
        <v>627.9</v>
      </c>
      <c r="D24" s="17">
        <v>512</v>
      </c>
      <c r="E24" s="15">
        <f t="shared" si="0"/>
        <v>81.541646759038073</v>
      </c>
    </row>
    <row r="25" spans="1:5">
      <c r="A25" s="9" t="s">
        <v>40</v>
      </c>
      <c r="B25" s="16" t="s">
        <v>41</v>
      </c>
      <c r="C25" s="17">
        <v>1222.2</v>
      </c>
      <c r="D25" s="17">
        <v>1057.5</v>
      </c>
      <c r="E25" s="15">
        <f t="shared" si="0"/>
        <v>86.524300441826213</v>
      </c>
    </row>
    <row r="26" spans="1:5">
      <c r="A26" s="9" t="s">
        <v>42</v>
      </c>
      <c r="B26" s="16" t="s">
        <v>43</v>
      </c>
      <c r="C26" s="17">
        <v>6284</v>
      </c>
      <c r="D26" s="17">
        <v>6213.4</v>
      </c>
      <c r="E26" s="15">
        <f t="shared" si="0"/>
        <v>98.876511775938894</v>
      </c>
    </row>
    <row r="27" spans="1:5" hidden="1">
      <c r="A27" s="18" t="s">
        <v>44</v>
      </c>
      <c r="B27" s="13" t="s">
        <v>45</v>
      </c>
      <c r="C27" s="14"/>
      <c r="D27" s="14"/>
      <c r="E27" s="15" t="e">
        <f t="shared" si="0"/>
        <v>#DIV/0!</v>
      </c>
    </row>
    <row r="28" spans="1:5" ht="30" hidden="1">
      <c r="A28" s="9" t="s">
        <v>46</v>
      </c>
      <c r="B28" s="16" t="s">
        <v>47</v>
      </c>
      <c r="C28" s="17"/>
      <c r="D28" s="17"/>
      <c r="E28" s="15" t="e">
        <f t="shared" si="0"/>
        <v>#DIV/0!</v>
      </c>
    </row>
    <row r="29" spans="1:5" hidden="1">
      <c r="A29" s="159" t="s">
        <v>44</v>
      </c>
      <c r="B29" s="13" t="s">
        <v>45</v>
      </c>
      <c r="C29" s="14">
        <f>C30</f>
        <v>0</v>
      </c>
      <c r="D29" s="14">
        <f>D30</f>
        <v>0</v>
      </c>
      <c r="E29" s="15" t="e">
        <f t="shared" si="0"/>
        <v>#DIV/0!</v>
      </c>
    </row>
    <row r="30" spans="1:5" ht="30" hidden="1">
      <c r="A30" s="156" t="s">
        <v>537</v>
      </c>
      <c r="B30" s="16" t="s">
        <v>47</v>
      </c>
      <c r="C30" s="17"/>
      <c r="D30" s="17">
        <v>0</v>
      </c>
      <c r="E30" s="15" t="e">
        <f t="shared" si="0"/>
        <v>#DIV/0!</v>
      </c>
    </row>
    <row r="31" spans="1:5">
      <c r="A31" s="18" t="s">
        <v>48</v>
      </c>
      <c r="B31" s="13" t="s">
        <v>49</v>
      </c>
      <c r="C31" s="14">
        <f>C32</f>
        <v>6428.9</v>
      </c>
      <c r="D31" s="14">
        <f>D32</f>
        <v>6321.3</v>
      </c>
      <c r="E31" s="15">
        <f t="shared" si="0"/>
        <v>98.326307766491936</v>
      </c>
    </row>
    <row r="32" spans="1:5">
      <c r="A32" s="9" t="s">
        <v>50</v>
      </c>
      <c r="B32" s="16" t="s">
        <v>51</v>
      </c>
      <c r="C32" s="17">
        <v>6428.9</v>
      </c>
      <c r="D32" s="17">
        <v>6321.3</v>
      </c>
      <c r="E32" s="15">
        <f t="shared" si="0"/>
        <v>98.326307766491936</v>
      </c>
    </row>
    <row r="33" spans="1:5">
      <c r="A33" s="18" t="s">
        <v>52</v>
      </c>
      <c r="B33" s="13" t="s">
        <v>53</v>
      </c>
      <c r="C33" s="14">
        <f>C34</f>
        <v>257.7</v>
      </c>
      <c r="D33" s="14">
        <f>D34</f>
        <v>257.7</v>
      </c>
      <c r="E33" s="15">
        <f t="shared" si="0"/>
        <v>100</v>
      </c>
    </row>
    <row r="34" spans="1:5">
      <c r="A34" s="9" t="s">
        <v>54</v>
      </c>
      <c r="B34" s="16" t="s">
        <v>55</v>
      </c>
      <c r="C34" s="17">
        <v>257.7</v>
      </c>
      <c r="D34" s="17">
        <v>257.7</v>
      </c>
      <c r="E34" s="15">
        <f t="shared" si="0"/>
        <v>100</v>
      </c>
    </row>
    <row r="35" spans="1:5">
      <c r="A35" s="18" t="s">
        <v>56</v>
      </c>
      <c r="B35" s="13" t="s">
        <v>57</v>
      </c>
      <c r="C35" s="14">
        <f>C36</f>
        <v>10</v>
      </c>
      <c r="D35" s="14">
        <f>D36</f>
        <v>0</v>
      </c>
      <c r="E35" s="15">
        <f t="shared" si="0"/>
        <v>0</v>
      </c>
    </row>
    <row r="36" spans="1:5">
      <c r="A36" s="9" t="s">
        <v>58</v>
      </c>
      <c r="B36" s="16" t="s">
        <v>59</v>
      </c>
      <c r="C36" s="17">
        <v>10</v>
      </c>
      <c r="D36" s="17">
        <v>0</v>
      </c>
      <c r="E36" s="15">
        <f t="shared" si="0"/>
        <v>0</v>
      </c>
    </row>
    <row r="72" ht="76.5" customHeight="1"/>
    <row r="80" hidden="1"/>
    <row r="81" hidden="1"/>
    <row r="82" hidden="1"/>
    <row r="83" hidden="1"/>
  </sheetData>
  <sheetProtection selectLockedCells="1" selectUnlockedCells="1"/>
  <mergeCells count="2">
    <mergeCell ref="A3:E3"/>
    <mergeCell ref="A4:E4"/>
  </mergeCells>
  <pageMargins left="0.70866141732283472" right="0.70866141732283472" top="0.74803149606299213" bottom="0.74803149606299213" header="0.51181102362204722" footer="0.51181102362204722"/>
  <pageSetup paperSize="9" scale="85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F207"/>
  <sheetViews>
    <sheetView view="pageBreakPreview" topLeftCell="A146" zoomScaleSheetLayoutView="100" workbookViewId="0">
      <selection activeCell="B11" sqref="B11"/>
    </sheetView>
  </sheetViews>
  <sheetFormatPr defaultColWidth="8.85546875" defaultRowHeight="15.75"/>
  <cols>
    <col min="1" max="1" width="43.28515625" style="7" customWidth="1"/>
    <col min="2" max="2" width="16.42578125" style="100" customWidth="1"/>
    <col min="3" max="3" width="13.140625" style="100" customWidth="1"/>
    <col min="4" max="4" width="16.42578125" style="100" customWidth="1"/>
    <col min="5" max="5" width="11.28515625" style="100" customWidth="1"/>
    <col min="6" max="6" width="13.5703125" style="100" customWidth="1"/>
    <col min="7" max="16384" width="8.85546875" style="7"/>
  </cols>
  <sheetData>
    <row r="1" spans="1:6">
      <c r="E1" s="101" t="s">
        <v>593</v>
      </c>
    </row>
    <row r="3" spans="1:6" ht="15.75" customHeight="1">
      <c r="A3" s="318"/>
      <c r="B3" s="318"/>
      <c r="C3" s="318"/>
      <c r="D3" s="318"/>
    </row>
    <row r="4" spans="1:6" ht="72.599999999999994" customHeight="1">
      <c r="A4" s="295" t="s">
        <v>614</v>
      </c>
      <c r="B4" s="295"/>
      <c r="C4" s="295"/>
      <c r="D4" s="295"/>
      <c r="E4" s="295"/>
      <c r="F4" s="295"/>
    </row>
    <row r="5" spans="1:6">
      <c r="A5" s="34"/>
      <c r="B5" s="34"/>
      <c r="C5" s="34"/>
      <c r="D5" s="34"/>
    </row>
    <row r="6" spans="1:6" ht="45">
      <c r="A6" s="94" t="s">
        <v>61</v>
      </c>
      <c r="B6" s="102" t="s">
        <v>65</v>
      </c>
      <c r="C6" s="102" t="s">
        <v>66</v>
      </c>
      <c r="D6" s="22" t="s">
        <v>67</v>
      </c>
      <c r="E6" s="23" t="s">
        <v>68</v>
      </c>
      <c r="F6" s="35" t="s">
        <v>168</v>
      </c>
    </row>
    <row r="7" spans="1:6" ht="16.5">
      <c r="A7" s="95">
        <v>1</v>
      </c>
      <c r="B7" s="103" t="s">
        <v>70</v>
      </c>
      <c r="C7" s="103" t="s">
        <v>71</v>
      </c>
      <c r="D7" s="104">
        <v>4</v>
      </c>
      <c r="E7" s="105">
        <v>5</v>
      </c>
      <c r="F7" s="105">
        <v>6</v>
      </c>
    </row>
    <row r="8" spans="1:6" ht="16.5">
      <c r="A8" s="97" t="s">
        <v>8</v>
      </c>
      <c r="B8" s="197" t="s">
        <v>3</v>
      </c>
      <c r="C8" s="197" t="s">
        <v>2</v>
      </c>
      <c r="D8" s="198">
        <f>D9+D66+D75+D101+D129+D169</f>
        <v>33986.5</v>
      </c>
      <c r="E8" s="198">
        <f>E9+E66+E75+E101+E129+E169</f>
        <v>32992.800000000003</v>
      </c>
      <c r="F8" s="111">
        <f t="shared" ref="F8:F107" si="0">E8/D8*100</f>
        <v>97.076192017418691</v>
      </c>
    </row>
    <row r="9" spans="1:6" ht="63" customHeight="1">
      <c r="A9" s="97" t="s">
        <v>556</v>
      </c>
      <c r="B9" s="160" t="s">
        <v>170</v>
      </c>
      <c r="C9" s="160" t="s">
        <v>2</v>
      </c>
      <c r="D9" s="161">
        <f>D11+D13+D22+D48+D55</f>
        <v>9472</v>
      </c>
      <c r="E9" s="161">
        <f>E11+E13+E22+E48+E55</f>
        <v>9398.9</v>
      </c>
      <c r="F9" s="106">
        <f t="shared" si="0"/>
        <v>99.228251689189179</v>
      </c>
    </row>
    <row r="10" spans="1:6" ht="49.5" hidden="1">
      <c r="A10" s="96" t="s">
        <v>76</v>
      </c>
      <c r="B10" s="153" t="s">
        <v>171</v>
      </c>
      <c r="C10" s="153" t="s">
        <v>2</v>
      </c>
      <c r="D10" s="162"/>
      <c r="E10" s="162"/>
      <c r="F10" s="106" t="e">
        <f t="shared" si="0"/>
        <v>#DIV/0!</v>
      </c>
    </row>
    <row r="11" spans="1:6" ht="66">
      <c r="A11" s="96" t="s">
        <v>630</v>
      </c>
      <c r="B11" s="153" t="s">
        <v>631</v>
      </c>
      <c r="C11" s="153" t="s">
        <v>2</v>
      </c>
      <c r="D11" s="162">
        <f>D12</f>
        <v>86</v>
      </c>
      <c r="E11" s="162">
        <f>E12</f>
        <v>86</v>
      </c>
      <c r="F11" s="106">
        <f t="shared" si="0"/>
        <v>100</v>
      </c>
    </row>
    <row r="12" spans="1:6" ht="99">
      <c r="A12" s="96" t="s">
        <v>79</v>
      </c>
      <c r="B12" s="153" t="s">
        <v>631</v>
      </c>
      <c r="C12" s="153" t="s">
        <v>80</v>
      </c>
      <c r="D12" s="162">
        <v>86</v>
      </c>
      <c r="E12" s="162">
        <v>86</v>
      </c>
      <c r="F12" s="106">
        <f t="shared" si="0"/>
        <v>100</v>
      </c>
    </row>
    <row r="13" spans="1:6" ht="49.5">
      <c r="A13" s="96" t="s">
        <v>76</v>
      </c>
      <c r="B13" s="153" t="s">
        <v>171</v>
      </c>
      <c r="C13" s="153" t="s">
        <v>2</v>
      </c>
      <c r="D13" s="162">
        <f>D16+D18+D38</f>
        <v>8148.4</v>
      </c>
      <c r="E13" s="162">
        <f>E16+E18+E38</f>
        <v>8075.3</v>
      </c>
      <c r="F13" s="106">
        <f t="shared" si="0"/>
        <v>99.102891365175992</v>
      </c>
    </row>
    <row r="14" spans="1:6" ht="49.5" hidden="1">
      <c r="A14" s="96" t="s">
        <v>562</v>
      </c>
      <c r="B14" s="153" t="s">
        <v>202</v>
      </c>
      <c r="C14" s="153" t="s">
        <v>2</v>
      </c>
      <c r="D14" s="162">
        <f>D15</f>
        <v>0</v>
      </c>
      <c r="E14" s="162">
        <f>E15</f>
        <v>0</v>
      </c>
      <c r="F14" s="106" t="e">
        <f t="shared" si="0"/>
        <v>#DIV/0!</v>
      </c>
    </row>
    <row r="15" spans="1:6" ht="99" hidden="1">
      <c r="A15" s="96" t="s">
        <v>79</v>
      </c>
      <c r="B15" s="153" t="s">
        <v>202</v>
      </c>
      <c r="C15" s="153" t="s">
        <v>80</v>
      </c>
      <c r="D15" s="162">
        <v>0</v>
      </c>
      <c r="E15" s="162">
        <v>0</v>
      </c>
      <c r="F15" s="106" t="e">
        <f t="shared" si="0"/>
        <v>#DIV/0!</v>
      </c>
    </row>
    <row r="16" spans="1:6" ht="16.5">
      <c r="A16" s="98" t="s">
        <v>78</v>
      </c>
      <c r="B16" s="163" t="s">
        <v>172</v>
      </c>
      <c r="C16" s="163" t="s">
        <v>2</v>
      </c>
      <c r="D16" s="164">
        <f>D17</f>
        <v>1151.2</v>
      </c>
      <c r="E16" s="164">
        <f>E17</f>
        <v>1151.0999999999999</v>
      </c>
      <c r="F16" s="106">
        <f t="shared" si="0"/>
        <v>99.991313412091714</v>
      </c>
    </row>
    <row r="17" spans="1:6" ht="99">
      <c r="A17" s="96" t="s">
        <v>79</v>
      </c>
      <c r="B17" s="153" t="s">
        <v>172</v>
      </c>
      <c r="C17" s="153" t="s">
        <v>80</v>
      </c>
      <c r="D17" s="162">
        <v>1151.2</v>
      </c>
      <c r="E17" s="38">
        <v>1151.0999999999999</v>
      </c>
      <c r="F17" s="106">
        <f t="shared" si="0"/>
        <v>99.991313412091714</v>
      </c>
    </row>
    <row r="18" spans="1:6" ht="33">
      <c r="A18" s="98" t="s">
        <v>83</v>
      </c>
      <c r="B18" s="163" t="s">
        <v>173</v>
      </c>
      <c r="C18" s="163" t="s">
        <v>2</v>
      </c>
      <c r="D18" s="164">
        <f>D19+D20+D23</f>
        <v>3558.8</v>
      </c>
      <c r="E18" s="164">
        <f>E19+E20+E23</f>
        <v>3504.6</v>
      </c>
      <c r="F18" s="106">
        <f t="shared" si="0"/>
        <v>98.477014724064276</v>
      </c>
    </row>
    <row r="19" spans="1:6" ht="99">
      <c r="A19" s="96" t="s">
        <v>79</v>
      </c>
      <c r="B19" s="153" t="s">
        <v>173</v>
      </c>
      <c r="C19" s="153" t="s">
        <v>80</v>
      </c>
      <c r="D19" s="162">
        <v>2413</v>
      </c>
      <c r="E19" s="38">
        <v>2410.6</v>
      </c>
      <c r="F19" s="106">
        <f>E19/D19*100</f>
        <v>99.900538748445911</v>
      </c>
    </row>
    <row r="20" spans="1:6" ht="33">
      <c r="A20" s="96" t="s">
        <v>84</v>
      </c>
      <c r="B20" s="153" t="s">
        <v>173</v>
      </c>
      <c r="C20" s="153" t="s">
        <v>85</v>
      </c>
      <c r="D20" s="162">
        <v>1145.8</v>
      </c>
      <c r="E20" s="38">
        <v>1094</v>
      </c>
      <c r="F20" s="106">
        <f t="shared" si="0"/>
        <v>95.479141211380707</v>
      </c>
    </row>
    <row r="21" spans="1:6" ht="49.5">
      <c r="A21" s="96" t="s">
        <v>562</v>
      </c>
      <c r="B21" s="108" t="s">
        <v>202</v>
      </c>
      <c r="C21" s="31" t="s">
        <v>2</v>
      </c>
      <c r="D21" s="109">
        <f>D22</f>
        <v>978.1</v>
      </c>
      <c r="E21" s="109">
        <f>E22</f>
        <v>978.1</v>
      </c>
      <c r="F21" s="106">
        <f t="shared" si="0"/>
        <v>100</v>
      </c>
    </row>
    <row r="22" spans="1:6" ht="99">
      <c r="A22" s="96" t="s">
        <v>79</v>
      </c>
      <c r="B22" s="108" t="s">
        <v>202</v>
      </c>
      <c r="C22" s="31" t="s">
        <v>80</v>
      </c>
      <c r="D22" s="109">
        <v>978.1</v>
      </c>
      <c r="E22" s="179">
        <v>978.1</v>
      </c>
      <c r="F22" s="106">
        <f t="shared" si="0"/>
        <v>100</v>
      </c>
    </row>
    <row r="23" spans="1:6" ht="16.5" hidden="1">
      <c r="A23" s="96" t="s">
        <v>86</v>
      </c>
      <c r="B23" s="153" t="s">
        <v>173</v>
      </c>
      <c r="C23" s="153" t="s">
        <v>87</v>
      </c>
      <c r="D23" s="162">
        <v>0</v>
      </c>
      <c r="E23" s="110">
        <v>0</v>
      </c>
      <c r="F23" s="106" t="e">
        <f t="shared" si="0"/>
        <v>#DIV/0!</v>
      </c>
    </row>
    <row r="24" spans="1:6" ht="49.5" hidden="1">
      <c r="A24" s="96" t="s">
        <v>221</v>
      </c>
      <c r="B24" s="153" t="s">
        <v>411</v>
      </c>
      <c r="C24" s="153" t="s">
        <v>2</v>
      </c>
      <c r="D24" s="162">
        <f>D25</f>
        <v>0</v>
      </c>
      <c r="E24" s="38"/>
      <c r="F24" s="106" t="e">
        <f t="shared" si="0"/>
        <v>#DIV/0!</v>
      </c>
    </row>
    <row r="25" spans="1:6" ht="33" hidden="1">
      <c r="A25" s="96" t="s">
        <v>412</v>
      </c>
      <c r="B25" s="153" t="s">
        <v>413</v>
      </c>
      <c r="C25" s="153" t="s">
        <v>2</v>
      </c>
      <c r="D25" s="162">
        <f>D26+D28</f>
        <v>0</v>
      </c>
      <c r="E25" s="38"/>
      <c r="F25" s="106" t="e">
        <f t="shared" si="0"/>
        <v>#DIV/0!</v>
      </c>
    </row>
    <row r="26" spans="1:6" ht="82.5" hidden="1">
      <c r="A26" s="96" t="s">
        <v>201</v>
      </c>
      <c r="B26" s="153" t="s">
        <v>202</v>
      </c>
      <c r="C26" s="153" t="s">
        <v>2</v>
      </c>
      <c r="D26" s="162">
        <f>D27</f>
        <v>0</v>
      </c>
      <c r="E26" s="37"/>
      <c r="F26" s="106" t="e">
        <f t="shared" si="0"/>
        <v>#DIV/0!</v>
      </c>
    </row>
    <row r="27" spans="1:6" ht="99" hidden="1">
      <c r="A27" s="96" t="s">
        <v>79</v>
      </c>
      <c r="B27" s="153" t="s">
        <v>202</v>
      </c>
      <c r="C27" s="153" t="s">
        <v>80</v>
      </c>
      <c r="D27" s="162">
        <v>0</v>
      </c>
      <c r="E27" s="38"/>
      <c r="F27" s="106" t="e">
        <f t="shared" si="0"/>
        <v>#DIV/0!</v>
      </c>
    </row>
    <row r="28" spans="1:6" ht="49.5" hidden="1">
      <c r="A28" s="96" t="s">
        <v>203</v>
      </c>
      <c r="B28" s="153" t="s">
        <v>204</v>
      </c>
      <c r="C28" s="153" t="s">
        <v>2</v>
      </c>
      <c r="D28" s="162">
        <v>0</v>
      </c>
      <c r="E28" s="37"/>
      <c r="F28" s="106" t="e">
        <f t="shared" si="0"/>
        <v>#DIV/0!</v>
      </c>
    </row>
    <row r="29" spans="1:6" ht="99" hidden="1">
      <c r="A29" s="96" t="s">
        <v>79</v>
      </c>
      <c r="B29" s="153" t="s">
        <v>204</v>
      </c>
      <c r="C29" s="153" t="s">
        <v>80</v>
      </c>
      <c r="D29" s="162">
        <v>0</v>
      </c>
      <c r="E29" s="38"/>
      <c r="F29" s="106" t="e">
        <f t="shared" si="0"/>
        <v>#DIV/0!</v>
      </c>
    </row>
    <row r="30" spans="1:6" ht="33" hidden="1">
      <c r="A30" s="96" t="s">
        <v>414</v>
      </c>
      <c r="B30" s="153" t="s">
        <v>199</v>
      </c>
      <c r="C30" s="153" t="s">
        <v>2</v>
      </c>
      <c r="D30" s="162">
        <f>D31</f>
        <v>0</v>
      </c>
      <c r="E30" s="37"/>
      <c r="F30" s="106" t="e">
        <f t="shared" si="0"/>
        <v>#DIV/0!</v>
      </c>
    </row>
    <row r="31" spans="1:6" ht="16.5" hidden="1">
      <c r="A31" s="96" t="s">
        <v>219</v>
      </c>
      <c r="B31" s="153" t="s">
        <v>200</v>
      </c>
      <c r="C31" s="153" t="s">
        <v>2</v>
      </c>
      <c r="D31" s="162">
        <f>D32</f>
        <v>0</v>
      </c>
      <c r="E31" s="37"/>
      <c r="F31" s="106" t="e">
        <f t="shared" si="0"/>
        <v>#DIV/0!</v>
      </c>
    </row>
    <row r="32" spans="1:6" ht="16.5" hidden="1">
      <c r="A32" s="96" t="s">
        <v>218</v>
      </c>
      <c r="B32" s="153" t="s">
        <v>200</v>
      </c>
      <c r="C32" s="153" t="s">
        <v>2</v>
      </c>
      <c r="D32" s="162">
        <f>D33</f>
        <v>0</v>
      </c>
      <c r="E32" s="37"/>
      <c r="F32" s="106" t="e">
        <f t="shared" si="0"/>
        <v>#DIV/0!</v>
      </c>
    </row>
    <row r="33" spans="1:6" ht="16.5" hidden="1">
      <c r="A33" s="96" t="s">
        <v>86</v>
      </c>
      <c r="B33" s="153" t="s">
        <v>200</v>
      </c>
      <c r="C33" s="153" t="s">
        <v>87</v>
      </c>
      <c r="D33" s="162">
        <v>0</v>
      </c>
      <c r="E33" s="184"/>
      <c r="F33" s="106" t="e">
        <f t="shared" si="0"/>
        <v>#DIV/0!</v>
      </c>
    </row>
    <row r="34" spans="1:6" ht="33" hidden="1">
      <c r="A34" s="96" t="s">
        <v>414</v>
      </c>
      <c r="B34" s="153" t="s">
        <v>199</v>
      </c>
      <c r="C34" s="153" t="s">
        <v>2</v>
      </c>
      <c r="D34" s="162">
        <f t="shared" ref="D34:E36" si="1">D35</f>
        <v>0</v>
      </c>
      <c r="E34" s="162">
        <f t="shared" si="1"/>
        <v>0</v>
      </c>
      <c r="F34" s="106" t="e">
        <f t="shared" si="0"/>
        <v>#DIV/0!</v>
      </c>
    </row>
    <row r="35" spans="1:6" ht="16.5" hidden="1">
      <c r="A35" s="96" t="s">
        <v>219</v>
      </c>
      <c r="B35" s="153" t="s">
        <v>200</v>
      </c>
      <c r="C35" s="153" t="s">
        <v>2</v>
      </c>
      <c r="D35" s="162">
        <f t="shared" si="1"/>
        <v>0</v>
      </c>
      <c r="E35" s="162">
        <f t="shared" si="1"/>
        <v>0</v>
      </c>
      <c r="F35" s="106" t="e">
        <f t="shared" si="0"/>
        <v>#DIV/0!</v>
      </c>
    </row>
    <row r="36" spans="1:6" ht="16.5" hidden="1">
      <c r="A36" s="96" t="s">
        <v>218</v>
      </c>
      <c r="B36" s="153" t="s">
        <v>200</v>
      </c>
      <c r="C36" s="153" t="s">
        <v>2</v>
      </c>
      <c r="D36" s="162">
        <f t="shared" si="1"/>
        <v>0</v>
      </c>
      <c r="E36" s="162">
        <f t="shared" si="1"/>
        <v>0</v>
      </c>
      <c r="F36" s="106" t="e">
        <f t="shared" si="0"/>
        <v>#DIV/0!</v>
      </c>
    </row>
    <row r="37" spans="1:6" ht="16.5" hidden="1">
      <c r="A37" s="96" t="s">
        <v>86</v>
      </c>
      <c r="B37" s="153" t="s">
        <v>200</v>
      </c>
      <c r="C37" s="153" t="s">
        <v>87</v>
      </c>
      <c r="D37" s="162">
        <v>0</v>
      </c>
      <c r="E37" s="185">
        <v>0</v>
      </c>
      <c r="F37" s="106" t="e">
        <f t="shared" si="0"/>
        <v>#DIV/0!</v>
      </c>
    </row>
    <row r="38" spans="1:6" ht="49.5">
      <c r="A38" s="98" t="s">
        <v>97</v>
      </c>
      <c r="B38" s="163" t="s">
        <v>177</v>
      </c>
      <c r="C38" s="163" t="s">
        <v>2</v>
      </c>
      <c r="D38" s="164">
        <f>D39+D40+D43</f>
        <v>3438.4</v>
      </c>
      <c r="E38" s="164">
        <f>E39+E40+E43</f>
        <v>3419.6000000000004</v>
      </c>
      <c r="F38" s="106">
        <f t="shared" si="0"/>
        <v>99.453234062354596</v>
      </c>
    </row>
    <row r="39" spans="1:6" ht="99">
      <c r="A39" s="96" t="s">
        <v>79</v>
      </c>
      <c r="B39" s="153" t="s">
        <v>177</v>
      </c>
      <c r="C39" s="153" t="s">
        <v>80</v>
      </c>
      <c r="D39" s="162">
        <v>3140.5</v>
      </c>
      <c r="E39" s="38">
        <v>3140.4</v>
      </c>
      <c r="F39" s="106">
        <f t="shared" si="0"/>
        <v>99.99681579366343</v>
      </c>
    </row>
    <row r="40" spans="1:6" ht="33">
      <c r="A40" s="96" t="s">
        <v>84</v>
      </c>
      <c r="B40" s="153" t="s">
        <v>177</v>
      </c>
      <c r="C40" s="153" t="s">
        <v>85</v>
      </c>
      <c r="D40" s="162">
        <v>281.89999999999998</v>
      </c>
      <c r="E40" s="38">
        <v>264.8</v>
      </c>
      <c r="F40" s="106">
        <f t="shared" si="0"/>
        <v>93.934019155729004</v>
      </c>
    </row>
    <row r="41" spans="1:6" ht="47.25" hidden="1">
      <c r="A41" s="116" t="s">
        <v>562</v>
      </c>
      <c r="B41" s="31" t="s">
        <v>202</v>
      </c>
      <c r="C41" s="31" t="s">
        <v>2</v>
      </c>
      <c r="D41" s="109">
        <f>D42</f>
        <v>0</v>
      </c>
      <c r="E41" s="38">
        <f>E42</f>
        <v>0</v>
      </c>
      <c r="F41" s="106" t="e">
        <f t="shared" si="0"/>
        <v>#DIV/0!</v>
      </c>
    </row>
    <row r="42" spans="1:6" ht="94.5" hidden="1">
      <c r="A42" s="21" t="s">
        <v>79</v>
      </c>
      <c r="B42" s="31" t="s">
        <v>202</v>
      </c>
      <c r="C42" s="31" t="s">
        <v>80</v>
      </c>
      <c r="D42" s="109">
        <v>0</v>
      </c>
      <c r="E42" s="38">
        <v>0</v>
      </c>
      <c r="F42" s="106" t="e">
        <f t="shared" si="0"/>
        <v>#DIV/0!</v>
      </c>
    </row>
    <row r="43" spans="1:6" ht="16.5">
      <c r="A43" s="96" t="s">
        <v>86</v>
      </c>
      <c r="B43" s="153" t="s">
        <v>177</v>
      </c>
      <c r="C43" s="153" t="s">
        <v>87</v>
      </c>
      <c r="D43" s="162">
        <v>16</v>
      </c>
      <c r="E43" s="37">
        <v>14.4</v>
      </c>
      <c r="F43" s="106">
        <f t="shared" si="0"/>
        <v>90</v>
      </c>
    </row>
    <row r="44" spans="1:6" ht="16.5" hidden="1">
      <c r="A44" s="96"/>
      <c r="B44" s="153"/>
      <c r="C44" s="153"/>
      <c r="D44" s="164"/>
      <c r="E44" s="38"/>
      <c r="F44" s="106" t="e">
        <f t="shared" si="0"/>
        <v>#DIV/0!</v>
      </c>
    </row>
    <row r="45" spans="1:6" ht="16.5" hidden="1">
      <c r="A45" s="96"/>
      <c r="B45" s="153"/>
      <c r="C45" s="153"/>
      <c r="D45" s="162"/>
      <c r="E45" s="38"/>
      <c r="F45" s="106" t="e">
        <f t="shared" si="0"/>
        <v>#DIV/0!</v>
      </c>
    </row>
    <row r="46" spans="1:6" ht="16.5" hidden="1">
      <c r="A46" s="96"/>
      <c r="B46" s="153"/>
      <c r="C46" s="153"/>
      <c r="D46" s="162"/>
      <c r="E46" s="36"/>
      <c r="F46" s="106" t="e">
        <f t="shared" si="0"/>
        <v>#DIV/0!</v>
      </c>
    </row>
    <row r="47" spans="1:6" ht="16.5" hidden="1">
      <c r="A47" s="96"/>
      <c r="B47" s="153"/>
      <c r="C47" s="153"/>
      <c r="D47" s="162"/>
      <c r="E47" s="38"/>
      <c r="F47" s="106" t="e">
        <f t="shared" si="0"/>
        <v>#DIV/0!</v>
      </c>
    </row>
    <row r="48" spans="1:6" ht="33">
      <c r="A48" s="96" t="s">
        <v>137</v>
      </c>
      <c r="B48" s="153" t="s">
        <v>211</v>
      </c>
      <c r="C48" s="153" t="s">
        <v>2</v>
      </c>
      <c r="D48" s="164">
        <f t="shared" ref="D48:E50" si="2">D49</f>
        <v>257.7</v>
      </c>
      <c r="E48" s="164">
        <f t="shared" si="2"/>
        <v>257.7</v>
      </c>
      <c r="F48" s="106">
        <f t="shared" si="0"/>
        <v>100</v>
      </c>
    </row>
    <row r="49" spans="1:6" ht="33">
      <c r="A49" s="96" t="s">
        <v>138</v>
      </c>
      <c r="B49" s="153" t="s">
        <v>217</v>
      </c>
      <c r="C49" s="153" t="s">
        <v>2</v>
      </c>
      <c r="D49" s="162">
        <f t="shared" si="2"/>
        <v>257.7</v>
      </c>
      <c r="E49" s="109">
        <f t="shared" si="2"/>
        <v>257.7</v>
      </c>
      <c r="F49" s="106">
        <f t="shared" si="0"/>
        <v>100</v>
      </c>
    </row>
    <row r="50" spans="1:6" ht="33">
      <c r="A50" s="96" t="s">
        <v>139</v>
      </c>
      <c r="B50" s="153" t="s">
        <v>212</v>
      </c>
      <c r="C50" s="153" t="s">
        <v>2</v>
      </c>
      <c r="D50" s="162">
        <f t="shared" si="2"/>
        <v>257.7</v>
      </c>
      <c r="E50" s="109">
        <f t="shared" si="2"/>
        <v>257.7</v>
      </c>
      <c r="F50" s="106">
        <f t="shared" si="0"/>
        <v>100</v>
      </c>
    </row>
    <row r="51" spans="1:6" ht="33">
      <c r="A51" s="96" t="s">
        <v>140</v>
      </c>
      <c r="B51" s="153" t="s">
        <v>212</v>
      </c>
      <c r="C51" s="153" t="s">
        <v>141</v>
      </c>
      <c r="D51" s="162">
        <v>257.7</v>
      </c>
      <c r="E51" s="38">
        <v>257.7</v>
      </c>
      <c r="F51" s="106">
        <f t="shared" si="0"/>
        <v>100</v>
      </c>
    </row>
    <row r="52" spans="1:6" ht="82.5" hidden="1">
      <c r="A52" s="96" t="s">
        <v>524</v>
      </c>
      <c r="B52" s="153" t="s">
        <v>538</v>
      </c>
      <c r="C52" s="153" t="s">
        <v>2</v>
      </c>
      <c r="D52" s="162">
        <f>D53</f>
        <v>0</v>
      </c>
      <c r="E52" s="162">
        <f>E53</f>
        <v>0</v>
      </c>
      <c r="F52" s="106" t="e">
        <f t="shared" si="0"/>
        <v>#DIV/0!</v>
      </c>
    </row>
    <row r="53" spans="1:6" ht="49.5" hidden="1">
      <c r="A53" s="96" t="s">
        <v>533</v>
      </c>
      <c r="B53" s="153" t="s">
        <v>534</v>
      </c>
      <c r="C53" s="153" t="s">
        <v>2</v>
      </c>
      <c r="D53" s="162">
        <f>D54</f>
        <v>0</v>
      </c>
      <c r="E53" s="162">
        <f>E54</f>
        <v>0</v>
      </c>
      <c r="F53" s="106" t="e">
        <f t="shared" si="0"/>
        <v>#DIV/0!</v>
      </c>
    </row>
    <row r="54" spans="1:6" ht="33" hidden="1">
      <c r="A54" s="96" t="s">
        <v>84</v>
      </c>
      <c r="B54" s="153" t="s">
        <v>534</v>
      </c>
      <c r="C54" s="153" t="s">
        <v>85</v>
      </c>
      <c r="D54" s="162"/>
      <c r="E54" s="38">
        <v>0</v>
      </c>
      <c r="F54" s="106" t="e">
        <f t="shared" si="0"/>
        <v>#DIV/0!</v>
      </c>
    </row>
    <row r="55" spans="1:6" ht="82.5">
      <c r="A55" s="96" t="s">
        <v>98</v>
      </c>
      <c r="B55" s="153" t="s">
        <v>178</v>
      </c>
      <c r="C55" s="153" t="s">
        <v>2</v>
      </c>
      <c r="D55" s="164">
        <f>D56</f>
        <v>1.8</v>
      </c>
      <c r="E55" s="164">
        <f>E56</f>
        <v>1.8</v>
      </c>
      <c r="F55" s="106">
        <f t="shared" si="0"/>
        <v>100</v>
      </c>
    </row>
    <row r="56" spans="1:6" ht="49.5">
      <c r="A56" s="96" t="s">
        <v>99</v>
      </c>
      <c r="B56" s="153" t="s">
        <v>179</v>
      </c>
      <c r="C56" s="153" t="s">
        <v>2</v>
      </c>
      <c r="D56" s="162">
        <f>D57</f>
        <v>1.8</v>
      </c>
      <c r="E56" s="162">
        <f>E57</f>
        <v>1.8</v>
      </c>
      <c r="F56" s="106">
        <f t="shared" si="0"/>
        <v>100</v>
      </c>
    </row>
    <row r="57" spans="1:6" ht="33">
      <c r="A57" s="96" t="s">
        <v>84</v>
      </c>
      <c r="B57" s="153" t="s">
        <v>179</v>
      </c>
      <c r="C57" s="153" t="s">
        <v>85</v>
      </c>
      <c r="D57" s="162">
        <v>1.8</v>
      </c>
      <c r="E57" s="37">
        <v>1.8</v>
      </c>
      <c r="F57" s="106">
        <f t="shared" si="0"/>
        <v>100</v>
      </c>
    </row>
    <row r="58" spans="1:6" ht="16.5" hidden="1">
      <c r="A58" s="96" t="s">
        <v>435</v>
      </c>
      <c r="B58" s="153" t="s">
        <v>436</v>
      </c>
      <c r="C58" s="153" t="s">
        <v>2</v>
      </c>
      <c r="D58" s="164">
        <f>D59</f>
        <v>0</v>
      </c>
      <c r="E58" s="38"/>
      <c r="F58" s="106" t="e">
        <f t="shared" si="0"/>
        <v>#DIV/0!</v>
      </c>
    </row>
    <row r="59" spans="1:6" s="45" customFormat="1" ht="33" hidden="1">
      <c r="A59" s="96" t="s">
        <v>84</v>
      </c>
      <c r="B59" s="153" t="s">
        <v>436</v>
      </c>
      <c r="C59" s="153" t="s">
        <v>85</v>
      </c>
      <c r="D59" s="162">
        <v>0</v>
      </c>
      <c r="E59" s="36"/>
      <c r="F59" s="106" t="e">
        <f t="shared" si="0"/>
        <v>#DIV/0!</v>
      </c>
    </row>
    <row r="60" spans="1:6" ht="82.5" hidden="1">
      <c r="A60" s="96" t="s">
        <v>415</v>
      </c>
      <c r="B60" s="153" t="s">
        <v>416</v>
      </c>
      <c r="C60" s="153" t="s">
        <v>2</v>
      </c>
      <c r="D60" s="162"/>
      <c r="E60" s="37"/>
      <c r="F60" s="106" t="e">
        <f t="shared" si="0"/>
        <v>#DIV/0!</v>
      </c>
    </row>
    <row r="61" spans="1:6" ht="33" hidden="1">
      <c r="A61" s="96" t="s">
        <v>84</v>
      </c>
      <c r="B61" s="153" t="s">
        <v>416</v>
      </c>
      <c r="C61" s="153" t="s">
        <v>85</v>
      </c>
      <c r="D61" s="162"/>
      <c r="E61" s="37"/>
      <c r="F61" s="106" t="e">
        <f t="shared" si="0"/>
        <v>#DIV/0!</v>
      </c>
    </row>
    <row r="62" spans="1:6" ht="49.5" hidden="1">
      <c r="A62" s="96" t="s">
        <v>437</v>
      </c>
      <c r="B62" s="153" t="s">
        <v>438</v>
      </c>
      <c r="C62" s="153" t="s">
        <v>2</v>
      </c>
      <c r="D62" s="162"/>
      <c r="E62" s="38"/>
      <c r="F62" s="106" t="e">
        <f t="shared" si="0"/>
        <v>#DIV/0!</v>
      </c>
    </row>
    <row r="63" spans="1:6" ht="33" hidden="1">
      <c r="A63" s="96" t="s">
        <v>84</v>
      </c>
      <c r="B63" s="153" t="s">
        <v>438</v>
      </c>
      <c r="C63" s="153" t="s">
        <v>85</v>
      </c>
      <c r="D63" s="162"/>
      <c r="E63" s="107"/>
      <c r="F63" s="106" t="e">
        <f t="shared" si="0"/>
        <v>#DIV/0!</v>
      </c>
    </row>
    <row r="64" spans="1:6" ht="66" hidden="1">
      <c r="A64" s="96" t="s">
        <v>439</v>
      </c>
      <c r="B64" s="153" t="s">
        <v>440</v>
      </c>
      <c r="C64" s="153" t="s">
        <v>2</v>
      </c>
      <c r="D64" s="162"/>
      <c r="E64" s="38"/>
      <c r="F64" s="106" t="e">
        <f t="shared" si="0"/>
        <v>#DIV/0!</v>
      </c>
    </row>
    <row r="65" spans="1:6" ht="33" hidden="1">
      <c r="A65" s="96" t="s">
        <v>84</v>
      </c>
      <c r="B65" s="153" t="s">
        <v>440</v>
      </c>
      <c r="C65" s="153" t="s">
        <v>85</v>
      </c>
      <c r="D65" s="162"/>
      <c r="E65" s="38"/>
      <c r="F65" s="106" t="e">
        <f t="shared" si="0"/>
        <v>#DIV/0!</v>
      </c>
    </row>
    <row r="66" spans="1:6" ht="82.5">
      <c r="A66" s="97" t="s">
        <v>588</v>
      </c>
      <c r="B66" s="160" t="s">
        <v>180</v>
      </c>
      <c r="C66" s="160" t="s">
        <v>2</v>
      </c>
      <c r="D66" s="161">
        <f>D67+D73</f>
        <v>285</v>
      </c>
      <c r="E66" s="161">
        <f>E67+E73</f>
        <v>285</v>
      </c>
      <c r="F66" s="106">
        <f t="shared" si="0"/>
        <v>100</v>
      </c>
    </row>
    <row r="67" spans="1:6" ht="49.5">
      <c r="A67" s="46" t="s">
        <v>100</v>
      </c>
      <c r="B67" s="153" t="s">
        <v>181</v>
      </c>
      <c r="C67" s="163" t="s">
        <v>2</v>
      </c>
      <c r="D67" s="164">
        <f>D68</f>
        <v>285</v>
      </c>
      <c r="E67" s="164">
        <f>E68</f>
        <v>285</v>
      </c>
      <c r="F67" s="106">
        <f t="shared" si="0"/>
        <v>100</v>
      </c>
    </row>
    <row r="68" spans="1:6" ht="49.5">
      <c r="A68" s="96" t="s">
        <v>101</v>
      </c>
      <c r="B68" s="153" t="s">
        <v>182</v>
      </c>
      <c r="C68" s="153" t="s">
        <v>2</v>
      </c>
      <c r="D68" s="162">
        <f>D69+D70</f>
        <v>285</v>
      </c>
      <c r="E68" s="162">
        <f>E69+E70</f>
        <v>285</v>
      </c>
      <c r="F68" s="106">
        <f t="shared" si="0"/>
        <v>100</v>
      </c>
    </row>
    <row r="69" spans="1:6" ht="33">
      <c r="A69" s="96" t="s">
        <v>84</v>
      </c>
      <c r="B69" s="153" t="s">
        <v>182</v>
      </c>
      <c r="C69" s="153" t="s">
        <v>85</v>
      </c>
      <c r="D69" s="162">
        <v>285</v>
      </c>
      <c r="E69" s="38">
        <v>285</v>
      </c>
      <c r="F69" s="106">
        <f t="shared" si="0"/>
        <v>100</v>
      </c>
    </row>
    <row r="70" spans="1:6" ht="16.5">
      <c r="A70" s="96" t="s">
        <v>86</v>
      </c>
      <c r="B70" s="153" t="s">
        <v>182</v>
      </c>
      <c r="C70" s="153" t="s">
        <v>87</v>
      </c>
      <c r="D70" s="109">
        <v>0</v>
      </c>
      <c r="E70" s="109">
        <v>0</v>
      </c>
      <c r="F70" s="106" t="e">
        <f t="shared" si="0"/>
        <v>#DIV/0!</v>
      </c>
    </row>
    <row r="71" spans="1:6" ht="33" hidden="1">
      <c r="A71" s="99" t="s">
        <v>102</v>
      </c>
      <c r="B71" s="153" t="s">
        <v>205</v>
      </c>
      <c r="C71" s="153" t="s">
        <v>2</v>
      </c>
      <c r="D71" s="162">
        <f>D74</f>
        <v>0</v>
      </c>
      <c r="E71" s="162">
        <f>E74</f>
        <v>0</v>
      </c>
      <c r="F71" s="106" t="e">
        <f t="shared" si="0"/>
        <v>#DIV/0!</v>
      </c>
    </row>
    <row r="72" spans="1:6" ht="33" hidden="1">
      <c r="A72" s="96" t="s">
        <v>84</v>
      </c>
      <c r="B72" s="153" t="s">
        <v>205</v>
      </c>
      <c r="C72" s="153" t="s">
        <v>85</v>
      </c>
      <c r="D72" s="162">
        <v>0</v>
      </c>
      <c r="E72" s="37"/>
      <c r="F72" s="106" t="e">
        <f t="shared" si="0"/>
        <v>#DIV/0!</v>
      </c>
    </row>
    <row r="73" spans="1:6" ht="33" hidden="1">
      <c r="A73" s="96" t="s">
        <v>102</v>
      </c>
      <c r="B73" s="153" t="s">
        <v>205</v>
      </c>
      <c r="C73" s="153" t="s">
        <v>2</v>
      </c>
      <c r="D73" s="162"/>
      <c r="E73" s="37"/>
      <c r="F73" s="106" t="e">
        <f t="shared" si="0"/>
        <v>#DIV/0!</v>
      </c>
    </row>
    <row r="74" spans="1:6" ht="33" hidden="1">
      <c r="A74" s="96" t="s">
        <v>84</v>
      </c>
      <c r="B74" s="153" t="s">
        <v>205</v>
      </c>
      <c r="C74" s="153" t="s">
        <v>85</v>
      </c>
      <c r="D74" s="162"/>
      <c r="E74" s="109"/>
      <c r="F74" s="106" t="e">
        <f t="shared" si="0"/>
        <v>#DIV/0!</v>
      </c>
    </row>
    <row r="75" spans="1:6" ht="66">
      <c r="A75" s="97" t="s">
        <v>587</v>
      </c>
      <c r="B75" s="160" t="s">
        <v>174</v>
      </c>
      <c r="C75" s="160" t="s">
        <v>2</v>
      </c>
      <c r="D75" s="161">
        <f>D79+D81+D83+D85+D91+D94+D87</f>
        <v>1652.7</v>
      </c>
      <c r="E75" s="161">
        <f>E79+E81+E83+E85+E91+E94+E87</f>
        <v>1630.6000000000001</v>
      </c>
      <c r="F75" s="106">
        <f t="shared" si="0"/>
        <v>98.66279421552612</v>
      </c>
    </row>
    <row r="76" spans="1:6" ht="33" hidden="1">
      <c r="A76" s="96" t="s">
        <v>106</v>
      </c>
      <c r="B76" s="153" t="s">
        <v>183</v>
      </c>
      <c r="C76" s="153" t="s">
        <v>2</v>
      </c>
      <c r="D76" s="162">
        <f>D77+D79+D81</f>
        <v>11</v>
      </c>
      <c r="E76" s="37"/>
      <c r="F76" s="106">
        <f t="shared" si="0"/>
        <v>0</v>
      </c>
    </row>
    <row r="77" spans="1:6" ht="33" hidden="1">
      <c r="A77" s="96" t="s">
        <v>108</v>
      </c>
      <c r="B77" s="153" t="s">
        <v>109</v>
      </c>
      <c r="C77" s="153" t="s">
        <v>2</v>
      </c>
      <c r="D77" s="162"/>
      <c r="E77" s="37">
        <v>0</v>
      </c>
      <c r="F77" s="106" t="e">
        <f t="shared" si="0"/>
        <v>#DIV/0!</v>
      </c>
    </row>
    <row r="78" spans="1:6" ht="33" hidden="1">
      <c r="A78" s="96" t="s">
        <v>84</v>
      </c>
      <c r="B78" s="153" t="s">
        <v>109</v>
      </c>
      <c r="C78" s="153" t="s">
        <v>85</v>
      </c>
      <c r="D78" s="162"/>
      <c r="E78" s="109">
        <v>0</v>
      </c>
      <c r="F78" s="111" t="e">
        <f t="shared" si="0"/>
        <v>#DIV/0!</v>
      </c>
    </row>
    <row r="79" spans="1:6" ht="33">
      <c r="A79" s="96" t="s">
        <v>112</v>
      </c>
      <c r="B79" s="153" t="s">
        <v>209</v>
      </c>
      <c r="C79" s="153" t="s">
        <v>2</v>
      </c>
      <c r="D79" s="162">
        <f>D80</f>
        <v>8.3000000000000007</v>
      </c>
      <c r="E79" s="162">
        <f>E80</f>
        <v>8.3000000000000007</v>
      </c>
      <c r="F79" s="106">
        <f t="shared" si="0"/>
        <v>100</v>
      </c>
    </row>
    <row r="80" spans="1:6" ht="33">
      <c r="A80" s="96" t="s">
        <v>84</v>
      </c>
      <c r="B80" s="153" t="s">
        <v>209</v>
      </c>
      <c r="C80" s="153" t="s">
        <v>85</v>
      </c>
      <c r="D80" s="162">
        <v>8.3000000000000007</v>
      </c>
      <c r="E80" s="38">
        <v>8.3000000000000007</v>
      </c>
      <c r="F80" s="106">
        <f t="shared" si="0"/>
        <v>100</v>
      </c>
    </row>
    <row r="81" spans="1:6" ht="66">
      <c r="A81" s="96" t="s">
        <v>114</v>
      </c>
      <c r="B81" s="153" t="s">
        <v>184</v>
      </c>
      <c r="C81" s="153" t="s">
        <v>2</v>
      </c>
      <c r="D81" s="162">
        <f>D82</f>
        <v>2.7</v>
      </c>
      <c r="E81" s="162">
        <f>E82</f>
        <v>2.7</v>
      </c>
      <c r="F81" s="106">
        <f t="shared" si="0"/>
        <v>100</v>
      </c>
    </row>
    <row r="82" spans="1:6" ht="33">
      <c r="A82" s="96" t="s">
        <v>84</v>
      </c>
      <c r="B82" s="153" t="s">
        <v>184</v>
      </c>
      <c r="C82" s="153" t="s">
        <v>85</v>
      </c>
      <c r="D82" s="162">
        <v>2.7</v>
      </c>
      <c r="E82" s="109">
        <v>2.7</v>
      </c>
      <c r="F82" s="106">
        <f t="shared" si="0"/>
        <v>100</v>
      </c>
    </row>
    <row r="83" spans="1:6" ht="31.5">
      <c r="A83" s="116" t="s">
        <v>575</v>
      </c>
      <c r="B83" s="108" t="s">
        <v>600</v>
      </c>
      <c r="C83" s="31" t="s">
        <v>2</v>
      </c>
      <c r="D83" s="155">
        <f>D84</f>
        <v>41</v>
      </c>
      <c r="E83" s="109">
        <f>E84</f>
        <v>19.2</v>
      </c>
      <c r="F83" s="106">
        <f t="shared" si="0"/>
        <v>46.829268292682926</v>
      </c>
    </row>
    <row r="84" spans="1:6" ht="47.25">
      <c r="A84" s="116" t="s">
        <v>576</v>
      </c>
      <c r="B84" s="108" t="s">
        <v>600</v>
      </c>
      <c r="C84" s="31" t="s">
        <v>574</v>
      </c>
      <c r="D84" s="155">
        <v>41</v>
      </c>
      <c r="E84" s="109">
        <v>19.2</v>
      </c>
      <c r="F84" s="106">
        <f t="shared" si="0"/>
        <v>46.829268292682926</v>
      </c>
    </row>
    <row r="85" spans="1:6" ht="47.25">
      <c r="A85" s="116" t="s">
        <v>577</v>
      </c>
      <c r="B85" s="108" t="s">
        <v>601</v>
      </c>
      <c r="C85" s="31" t="s">
        <v>2</v>
      </c>
      <c r="D85" s="155">
        <f>D86</f>
        <v>0.4</v>
      </c>
      <c r="E85" s="109">
        <f>E86</f>
        <v>0.2</v>
      </c>
      <c r="F85" s="106">
        <f t="shared" si="0"/>
        <v>50</v>
      </c>
    </row>
    <row r="86" spans="1:6" ht="45.75">
      <c r="A86" s="200" t="s">
        <v>576</v>
      </c>
      <c r="B86" s="108" t="s">
        <v>601</v>
      </c>
      <c r="C86" s="31" t="s">
        <v>574</v>
      </c>
      <c r="D86" s="155">
        <v>0.4</v>
      </c>
      <c r="E86" s="109">
        <v>0.2</v>
      </c>
      <c r="F86" s="106">
        <f t="shared" si="0"/>
        <v>50</v>
      </c>
    </row>
    <row r="87" spans="1:6" ht="16.5">
      <c r="A87" s="96" t="s">
        <v>18</v>
      </c>
      <c r="B87" s="153" t="s">
        <v>175</v>
      </c>
      <c r="C87" s="153" t="s">
        <v>2</v>
      </c>
      <c r="D87" s="162">
        <f>D88+D89</f>
        <v>1247.9000000000001</v>
      </c>
      <c r="E87" s="162">
        <f>E88+E89</f>
        <v>1247.9000000000001</v>
      </c>
      <c r="F87" s="106">
        <f t="shared" si="0"/>
        <v>100</v>
      </c>
    </row>
    <row r="88" spans="1:6" ht="33">
      <c r="A88" s="96" t="s">
        <v>94</v>
      </c>
      <c r="B88" s="153" t="s">
        <v>176</v>
      </c>
      <c r="C88" s="153" t="s">
        <v>2</v>
      </c>
      <c r="D88" s="162">
        <f>D90</f>
        <v>0</v>
      </c>
      <c r="E88" s="162">
        <f>E90</f>
        <v>0</v>
      </c>
      <c r="F88" s="106" t="e">
        <f t="shared" si="0"/>
        <v>#DIV/0!</v>
      </c>
    </row>
    <row r="89" spans="1:6" ht="33">
      <c r="A89" s="96" t="s">
        <v>84</v>
      </c>
      <c r="B89" s="153" t="s">
        <v>176</v>
      </c>
      <c r="C89" s="153" t="s">
        <v>85</v>
      </c>
      <c r="D89" s="162">
        <v>1247.9000000000001</v>
      </c>
      <c r="E89" s="38">
        <v>1247.9000000000001</v>
      </c>
      <c r="F89" s="106">
        <f t="shared" si="0"/>
        <v>100</v>
      </c>
    </row>
    <row r="90" spans="1:6" ht="16.5" hidden="1">
      <c r="A90" s="96" t="s">
        <v>86</v>
      </c>
      <c r="B90" s="153" t="s">
        <v>176</v>
      </c>
      <c r="C90" s="153" t="s">
        <v>87</v>
      </c>
      <c r="D90" s="162">
        <v>0</v>
      </c>
      <c r="E90" s="109">
        <v>0</v>
      </c>
      <c r="F90" s="106" t="e">
        <f t="shared" si="0"/>
        <v>#DIV/0!</v>
      </c>
    </row>
    <row r="91" spans="1:6" ht="99">
      <c r="A91" s="201" t="s">
        <v>602</v>
      </c>
      <c r="B91" s="160" t="s">
        <v>603</v>
      </c>
      <c r="C91" s="160" t="s">
        <v>2</v>
      </c>
      <c r="D91" s="161">
        <f>D92</f>
        <v>352.4</v>
      </c>
      <c r="E91" s="161">
        <f>E92</f>
        <v>352.3</v>
      </c>
      <c r="F91" s="106">
        <f t="shared" si="0"/>
        <v>99.971623155505114</v>
      </c>
    </row>
    <row r="92" spans="1:6" ht="49.5">
      <c r="A92" s="96" t="s">
        <v>604</v>
      </c>
      <c r="B92" s="153" t="s">
        <v>605</v>
      </c>
      <c r="C92" s="153" t="s">
        <v>2</v>
      </c>
      <c r="D92" s="162">
        <f>D93</f>
        <v>352.4</v>
      </c>
      <c r="E92" s="162">
        <f>E93</f>
        <v>352.3</v>
      </c>
      <c r="F92" s="106">
        <f t="shared" si="0"/>
        <v>99.971623155505114</v>
      </c>
    </row>
    <row r="93" spans="1:6" ht="49.5">
      <c r="A93" s="96" t="s">
        <v>559</v>
      </c>
      <c r="B93" s="153" t="s">
        <v>605</v>
      </c>
      <c r="C93" s="153" t="s">
        <v>85</v>
      </c>
      <c r="D93" s="162">
        <v>352.4</v>
      </c>
      <c r="E93" s="109">
        <v>352.3</v>
      </c>
      <c r="F93" s="106">
        <f t="shared" si="0"/>
        <v>99.971623155505114</v>
      </c>
    </row>
    <row r="94" spans="1:6" ht="16.5" hidden="1">
      <c r="A94" s="96" t="s">
        <v>18</v>
      </c>
      <c r="B94" s="153" t="s">
        <v>175</v>
      </c>
      <c r="C94" s="153" t="s">
        <v>2</v>
      </c>
      <c r="D94" s="162">
        <f>D95</f>
        <v>0</v>
      </c>
      <c r="E94" s="109"/>
      <c r="F94" s="106"/>
    </row>
    <row r="95" spans="1:6" ht="33" hidden="1">
      <c r="A95" s="96" t="s">
        <v>94</v>
      </c>
      <c r="B95" s="153" t="s">
        <v>176</v>
      </c>
      <c r="C95" s="153" t="s">
        <v>2</v>
      </c>
      <c r="D95" s="162">
        <f>D96</f>
        <v>0</v>
      </c>
      <c r="E95" s="109"/>
      <c r="F95" s="106"/>
    </row>
    <row r="96" spans="1:6" ht="49.5" hidden="1">
      <c r="A96" s="96" t="s">
        <v>559</v>
      </c>
      <c r="B96" s="153" t="s">
        <v>176</v>
      </c>
      <c r="C96" s="153" t="s">
        <v>85</v>
      </c>
      <c r="D96" s="162">
        <v>0</v>
      </c>
      <c r="E96" s="109"/>
      <c r="F96" s="106"/>
    </row>
    <row r="97" spans="1:6" ht="33" hidden="1">
      <c r="A97" s="96" t="s">
        <v>575</v>
      </c>
      <c r="B97" s="153" t="s">
        <v>600</v>
      </c>
      <c r="C97" s="153" t="s">
        <v>2</v>
      </c>
      <c r="D97" s="162">
        <f>D98</f>
        <v>0</v>
      </c>
      <c r="E97" s="109"/>
      <c r="F97" s="106"/>
    </row>
    <row r="98" spans="1:6" ht="49.5" hidden="1">
      <c r="A98" s="96" t="s">
        <v>576</v>
      </c>
      <c r="B98" s="153" t="s">
        <v>600</v>
      </c>
      <c r="C98" s="153" t="s">
        <v>574</v>
      </c>
      <c r="D98" s="162">
        <v>0</v>
      </c>
      <c r="E98" s="109"/>
      <c r="F98" s="106"/>
    </row>
    <row r="99" spans="1:6" ht="66" hidden="1">
      <c r="A99" s="96" t="s">
        <v>577</v>
      </c>
      <c r="B99" s="153" t="s">
        <v>601</v>
      </c>
      <c r="C99" s="153" t="s">
        <v>2</v>
      </c>
      <c r="D99" s="162">
        <f>D100</f>
        <v>0</v>
      </c>
      <c r="E99" s="109"/>
      <c r="F99" s="106"/>
    </row>
    <row r="100" spans="1:6" ht="43.5" hidden="1">
      <c r="A100" s="199" t="s">
        <v>576</v>
      </c>
      <c r="B100" s="153" t="s">
        <v>601</v>
      </c>
      <c r="C100" s="153" t="s">
        <v>574</v>
      </c>
      <c r="D100" s="162">
        <v>0</v>
      </c>
      <c r="E100" s="109"/>
      <c r="F100" s="106"/>
    </row>
    <row r="101" spans="1:6" ht="82.5">
      <c r="A101" s="97" t="s">
        <v>589</v>
      </c>
      <c r="B101" s="160" t="s">
        <v>185</v>
      </c>
      <c r="C101" s="160" t="s">
        <v>2</v>
      </c>
      <c r="D101" s="161">
        <f>D109+D110+D112+D114+D116+D118+D121+D123+D105+D125+D127</f>
        <v>8003.8</v>
      </c>
      <c r="E101" s="161">
        <f>E109+E110+E112+E114+E116+E118+E121+E123+E105+E125+E127</f>
        <v>7574.1</v>
      </c>
      <c r="F101" s="106">
        <f t="shared" si="0"/>
        <v>94.63130013243709</v>
      </c>
    </row>
    <row r="102" spans="1:6" ht="33">
      <c r="A102" s="96" t="s">
        <v>106</v>
      </c>
      <c r="B102" s="153" t="s">
        <v>186</v>
      </c>
      <c r="C102" s="153" t="s">
        <v>2</v>
      </c>
      <c r="D102" s="162">
        <f>D105</f>
        <v>2678.2</v>
      </c>
      <c r="E102" s="162">
        <f>E105</f>
        <v>2248.5</v>
      </c>
      <c r="F102" s="106">
        <f t="shared" si="0"/>
        <v>83.955641849003072</v>
      </c>
    </row>
    <row r="103" spans="1:6" ht="33" hidden="1">
      <c r="A103" s="96" t="s">
        <v>441</v>
      </c>
      <c r="B103" s="153" t="s">
        <v>121</v>
      </c>
      <c r="C103" s="153" t="s">
        <v>2</v>
      </c>
      <c r="D103" s="162"/>
      <c r="E103" s="38">
        <v>0</v>
      </c>
      <c r="F103" s="106" t="e">
        <f t="shared" si="0"/>
        <v>#DIV/0!</v>
      </c>
    </row>
    <row r="104" spans="1:6" ht="16.5" hidden="1">
      <c r="A104" s="96" t="s">
        <v>86</v>
      </c>
      <c r="B104" s="153" t="s">
        <v>121</v>
      </c>
      <c r="C104" s="153" t="s">
        <v>87</v>
      </c>
      <c r="D104" s="162"/>
      <c r="E104" s="36"/>
      <c r="F104" s="106" t="e">
        <f t="shared" si="0"/>
        <v>#DIV/0!</v>
      </c>
    </row>
    <row r="105" spans="1:6" ht="33">
      <c r="A105" s="96" t="s">
        <v>122</v>
      </c>
      <c r="B105" s="153" t="s">
        <v>187</v>
      </c>
      <c r="C105" s="153" t="s">
        <v>2</v>
      </c>
      <c r="D105" s="162">
        <f>D106+D107</f>
        <v>2678.2</v>
      </c>
      <c r="E105" s="162">
        <f>E106+E107</f>
        <v>2248.5</v>
      </c>
      <c r="F105" s="106">
        <f t="shared" si="0"/>
        <v>83.955641849003072</v>
      </c>
    </row>
    <row r="106" spans="1:6" ht="33">
      <c r="A106" s="96" t="s">
        <v>84</v>
      </c>
      <c r="B106" s="153" t="s">
        <v>187</v>
      </c>
      <c r="C106" s="153" t="s">
        <v>85</v>
      </c>
      <c r="D106" s="162">
        <v>2678.2</v>
      </c>
      <c r="E106" s="37">
        <v>2248.5</v>
      </c>
      <c r="F106" s="106">
        <f t="shared" si="0"/>
        <v>83.955641849003072</v>
      </c>
    </row>
    <row r="107" spans="1:6" ht="16.5" hidden="1">
      <c r="A107" s="96" t="s">
        <v>86</v>
      </c>
      <c r="B107" s="153" t="s">
        <v>187</v>
      </c>
      <c r="C107" s="153" t="s">
        <v>87</v>
      </c>
      <c r="D107" s="162">
        <v>0</v>
      </c>
      <c r="E107" s="183">
        <v>0</v>
      </c>
      <c r="F107" s="106" t="e">
        <f t="shared" si="0"/>
        <v>#DIV/0!</v>
      </c>
    </row>
    <row r="108" spans="1:6" ht="49.5" hidden="1">
      <c r="A108" s="99" t="s">
        <v>525</v>
      </c>
      <c r="B108" s="165" t="s">
        <v>523</v>
      </c>
      <c r="C108" s="165" t="s">
        <v>2</v>
      </c>
      <c r="D108" s="162">
        <f>D109</f>
        <v>0</v>
      </c>
      <c r="E108" s="162">
        <f>E109</f>
        <v>0</v>
      </c>
      <c r="F108" s="106" t="e">
        <f t="shared" ref="F108:F128" si="3">E108/D108*100</f>
        <v>#DIV/0!</v>
      </c>
    </row>
    <row r="109" spans="1:6" ht="33" hidden="1">
      <c r="A109" s="99" t="s">
        <v>84</v>
      </c>
      <c r="B109" s="165" t="s">
        <v>523</v>
      </c>
      <c r="C109" s="165" t="s">
        <v>85</v>
      </c>
      <c r="D109" s="162"/>
      <c r="E109" s="162">
        <v>0</v>
      </c>
      <c r="F109" s="106" t="e">
        <f t="shared" si="3"/>
        <v>#DIV/0!</v>
      </c>
    </row>
    <row r="110" spans="1:6" ht="66" hidden="1">
      <c r="A110" s="99" t="s">
        <v>527</v>
      </c>
      <c r="B110" s="151" t="s">
        <v>526</v>
      </c>
      <c r="C110" s="152" t="s">
        <v>2</v>
      </c>
      <c r="D110" s="162">
        <f>D111</f>
        <v>0</v>
      </c>
      <c r="E110" s="162">
        <f>E111</f>
        <v>0</v>
      </c>
      <c r="F110" s="106" t="e">
        <f t="shared" si="3"/>
        <v>#DIV/0!</v>
      </c>
    </row>
    <row r="111" spans="1:6" ht="33" hidden="1">
      <c r="A111" s="99" t="s">
        <v>84</v>
      </c>
      <c r="B111" s="151" t="s">
        <v>526</v>
      </c>
      <c r="C111" s="152" t="s">
        <v>85</v>
      </c>
      <c r="D111" s="162"/>
      <c r="E111" s="37">
        <v>0</v>
      </c>
      <c r="F111" s="106" t="e">
        <f t="shared" si="3"/>
        <v>#DIV/0!</v>
      </c>
    </row>
    <row r="112" spans="1:6" ht="66" hidden="1">
      <c r="A112" s="96" t="s">
        <v>528</v>
      </c>
      <c r="B112" s="151" t="s">
        <v>422</v>
      </c>
      <c r="C112" s="152" t="s">
        <v>2</v>
      </c>
      <c r="D112" s="162">
        <f>D113</f>
        <v>0</v>
      </c>
      <c r="E112" s="162">
        <f>E113</f>
        <v>0</v>
      </c>
      <c r="F112" s="106" t="e">
        <f t="shared" si="3"/>
        <v>#DIV/0!</v>
      </c>
    </row>
    <row r="113" spans="1:6" ht="33" hidden="1">
      <c r="A113" s="99" t="s">
        <v>84</v>
      </c>
      <c r="B113" s="151" t="s">
        <v>422</v>
      </c>
      <c r="C113" s="152" t="s">
        <v>85</v>
      </c>
      <c r="D113" s="162"/>
      <c r="E113" s="37"/>
      <c r="F113" s="106" t="e">
        <f t="shared" si="3"/>
        <v>#DIV/0!</v>
      </c>
    </row>
    <row r="114" spans="1:6" ht="82.5" hidden="1">
      <c r="A114" s="96" t="s">
        <v>539</v>
      </c>
      <c r="B114" s="151" t="s">
        <v>410</v>
      </c>
      <c r="C114" s="152" t="s">
        <v>2</v>
      </c>
      <c r="D114" s="162">
        <v>0</v>
      </c>
      <c r="E114" s="37"/>
      <c r="F114" s="106" t="e">
        <f t="shared" si="3"/>
        <v>#DIV/0!</v>
      </c>
    </row>
    <row r="115" spans="1:6" ht="33" hidden="1">
      <c r="A115" s="99" t="s">
        <v>84</v>
      </c>
      <c r="B115" s="151" t="s">
        <v>410</v>
      </c>
      <c r="C115" s="152" t="s">
        <v>85</v>
      </c>
      <c r="D115" s="162">
        <v>0</v>
      </c>
      <c r="E115" s="186"/>
      <c r="F115" s="106" t="e">
        <f t="shared" si="3"/>
        <v>#DIV/0!</v>
      </c>
    </row>
    <row r="116" spans="1:6" ht="148.5" hidden="1">
      <c r="A116" s="96" t="s">
        <v>557</v>
      </c>
      <c r="B116" s="153" t="s">
        <v>558</v>
      </c>
      <c r="C116" s="153" t="s">
        <v>2</v>
      </c>
      <c r="D116" s="162">
        <f>D117</f>
        <v>0</v>
      </c>
      <c r="E116" s="162">
        <f>E117</f>
        <v>0</v>
      </c>
      <c r="F116" s="106" t="e">
        <f t="shared" si="3"/>
        <v>#DIV/0!</v>
      </c>
    </row>
    <row r="117" spans="1:6" ht="49.5" hidden="1">
      <c r="A117" s="96" t="s">
        <v>559</v>
      </c>
      <c r="B117" s="153" t="s">
        <v>558</v>
      </c>
      <c r="C117" s="153" t="s">
        <v>85</v>
      </c>
      <c r="D117" s="162">
        <v>0</v>
      </c>
      <c r="E117" s="187">
        <v>0</v>
      </c>
      <c r="F117" s="106" t="e">
        <f t="shared" si="3"/>
        <v>#DIV/0!</v>
      </c>
    </row>
    <row r="118" spans="1:6" ht="165" hidden="1">
      <c r="A118" s="96" t="s">
        <v>560</v>
      </c>
      <c r="B118" s="153" t="s">
        <v>561</v>
      </c>
      <c r="C118" s="153" t="s">
        <v>2</v>
      </c>
      <c r="D118" s="162">
        <f>D119</f>
        <v>0</v>
      </c>
      <c r="E118" s="162">
        <f>E119</f>
        <v>0</v>
      </c>
      <c r="F118" s="106" t="e">
        <f t="shared" si="3"/>
        <v>#DIV/0!</v>
      </c>
    </row>
    <row r="119" spans="1:6" ht="49.5" hidden="1">
      <c r="A119" s="96" t="s">
        <v>559</v>
      </c>
      <c r="B119" s="153" t="s">
        <v>561</v>
      </c>
      <c r="C119" s="153" t="s">
        <v>85</v>
      </c>
      <c r="D119" s="162">
        <v>0</v>
      </c>
      <c r="E119" s="187">
        <v>0</v>
      </c>
      <c r="F119" s="106" t="e">
        <f t="shared" si="3"/>
        <v>#DIV/0!</v>
      </c>
    </row>
    <row r="120" spans="1:6" ht="16.5" hidden="1">
      <c r="A120" s="96"/>
      <c r="B120" s="153"/>
      <c r="C120" s="153"/>
      <c r="D120" s="162"/>
      <c r="E120" s="187"/>
      <c r="F120" s="106" t="e">
        <f t="shared" si="3"/>
        <v>#DIV/0!</v>
      </c>
    </row>
    <row r="121" spans="1:6" ht="49.5" hidden="1">
      <c r="A121" s="99" t="s">
        <v>525</v>
      </c>
      <c r="B121" s="165" t="s">
        <v>523</v>
      </c>
      <c r="C121" s="165" t="s">
        <v>2</v>
      </c>
      <c r="D121" s="162">
        <f>D122</f>
        <v>0</v>
      </c>
      <c r="E121" s="162">
        <f>E122</f>
        <v>0</v>
      </c>
      <c r="F121" s="106" t="e">
        <f t="shared" si="3"/>
        <v>#DIV/0!</v>
      </c>
    </row>
    <row r="122" spans="1:6" ht="49.5" hidden="1">
      <c r="A122" s="96" t="s">
        <v>559</v>
      </c>
      <c r="B122" s="165" t="s">
        <v>523</v>
      </c>
      <c r="C122" s="165" t="s">
        <v>85</v>
      </c>
      <c r="D122" s="162">
        <v>0</v>
      </c>
      <c r="E122" s="187">
        <v>0</v>
      </c>
      <c r="F122" s="106" t="e">
        <f t="shared" si="3"/>
        <v>#DIV/0!</v>
      </c>
    </row>
    <row r="123" spans="1:6" ht="66" hidden="1">
      <c r="A123" s="99" t="s">
        <v>566</v>
      </c>
      <c r="B123" s="151" t="s">
        <v>526</v>
      </c>
      <c r="C123" s="152" t="s">
        <v>2</v>
      </c>
      <c r="D123" s="162">
        <f>D124</f>
        <v>0</v>
      </c>
      <c r="E123" s="162">
        <f>E124</f>
        <v>0</v>
      </c>
      <c r="F123" s="106" t="e">
        <f t="shared" si="3"/>
        <v>#DIV/0!</v>
      </c>
    </row>
    <row r="124" spans="1:6" ht="49.5" hidden="1">
      <c r="A124" s="96" t="s">
        <v>559</v>
      </c>
      <c r="B124" s="151" t="s">
        <v>526</v>
      </c>
      <c r="C124" s="152" t="s">
        <v>85</v>
      </c>
      <c r="D124" s="162">
        <v>0</v>
      </c>
      <c r="E124" s="162">
        <v>0</v>
      </c>
      <c r="F124" s="106" t="e">
        <f t="shared" si="3"/>
        <v>#DIV/0!</v>
      </c>
    </row>
    <row r="125" spans="1:6" ht="47.25">
      <c r="A125" s="116" t="s">
        <v>580</v>
      </c>
      <c r="B125" s="33" t="s">
        <v>578</v>
      </c>
      <c r="C125" s="31" t="s">
        <v>2</v>
      </c>
      <c r="D125" s="155">
        <f>D126</f>
        <v>5320.3</v>
      </c>
      <c r="E125" s="162">
        <f>E126</f>
        <v>5320.3</v>
      </c>
      <c r="F125" s="106">
        <f t="shared" si="3"/>
        <v>100</v>
      </c>
    </row>
    <row r="126" spans="1:6" ht="31.5">
      <c r="A126" s="116" t="s">
        <v>559</v>
      </c>
      <c r="B126" s="33" t="s">
        <v>578</v>
      </c>
      <c r="C126" s="31" t="s">
        <v>85</v>
      </c>
      <c r="D126" s="155">
        <v>5320.3</v>
      </c>
      <c r="E126" s="162">
        <v>5320.3</v>
      </c>
      <c r="F126" s="106">
        <f t="shared" si="3"/>
        <v>100</v>
      </c>
    </row>
    <row r="127" spans="1:6" ht="63">
      <c r="A127" s="116" t="s">
        <v>581</v>
      </c>
      <c r="B127" s="33" t="s">
        <v>579</v>
      </c>
      <c r="C127" s="31" t="s">
        <v>2</v>
      </c>
      <c r="D127" s="155">
        <f>D128</f>
        <v>5.3</v>
      </c>
      <c r="E127" s="162">
        <f>E128</f>
        <v>5.3</v>
      </c>
      <c r="F127" s="106">
        <f t="shared" si="3"/>
        <v>100</v>
      </c>
    </row>
    <row r="128" spans="1:6" ht="31.5">
      <c r="A128" s="116" t="s">
        <v>559</v>
      </c>
      <c r="B128" s="33" t="s">
        <v>579</v>
      </c>
      <c r="C128" s="31" t="s">
        <v>85</v>
      </c>
      <c r="D128" s="155">
        <v>5.3</v>
      </c>
      <c r="E128" s="162">
        <v>5.3</v>
      </c>
      <c r="F128" s="106">
        <f t="shared" si="3"/>
        <v>100</v>
      </c>
    </row>
    <row r="129" spans="1:6" ht="132">
      <c r="A129" s="97" t="s">
        <v>590</v>
      </c>
      <c r="B129" s="160" t="s">
        <v>188</v>
      </c>
      <c r="C129" s="160" t="s">
        <v>2</v>
      </c>
      <c r="D129" s="154">
        <f>D130+D159+D161+D163+D165+D168</f>
        <v>8134.0999999999995</v>
      </c>
      <c r="E129" s="154">
        <f>E130+E159+E161+E163+E165+E168</f>
        <v>7782.9</v>
      </c>
      <c r="F129" s="106">
        <f t="shared" ref="F129:F203" si="4">E129/D129*100</f>
        <v>95.682374202431745</v>
      </c>
    </row>
    <row r="130" spans="1:6" ht="33">
      <c r="A130" s="96" t="s">
        <v>106</v>
      </c>
      <c r="B130" s="153" t="s">
        <v>189</v>
      </c>
      <c r="C130" s="153" t="s">
        <v>2</v>
      </c>
      <c r="D130" s="162">
        <f>D131+D134+D137</f>
        <v>3555.5</v>
      </c>
      <c r="E130" s="162">
        <f>E131+E134+E137</f>
        <v>3270.9999999999995</v>
      </c>
      <c r="F130" s="106">
        <f t="shared" si="4"/>
        <v>91.998312473632396</v>
      </c>
    </row>
    <row r="131" spans="1:6" ht="33">
      <c r="A131" s="96" t="s">
        <v>124</v>
      </c>
      <c r="B131" s="153" t="s">
        <v>190</v>
      </c>
      <c r="C131" s="153" t="s">
        <v>2</v>
      </c>
      <c r="D131" s="162">
        <f>D132+D133</f>
        <v>627.9</v>
      </c>
      <c r="E131" s="162">
        <f>E132+E133</f>
        <v>512</v>
      </c>
      <c r="F131" s="106">
        <f t="shared" si="4"/>
        <v>81.541646759038073</v>
      </c>
    </row>
    <row r="132" spans="1:6" ht="33">
      <c r="A132" s="96" t="s">
        <v>84</v>
      </c>
      <c r="B132" s="153" t="s">
        <v>190</v>
      </c>
      <c r="C132" s="153" t="s">
        <v>85</v>
      </c>
      <c r="D132" s="162">
        <v>627.9</v>
      </c>
      <c r="E132" s="37">
        <v>512</v>
      </c>
      <c r="F132" s="106">
        <f t="shared" si="4"/>
        <v>81.541646759038073</v>
      </c>
    </row>
    <row r="133" spans="1:6" ht="16.5" hidden="1">
      <c r="A133" s="96" t="s">
        <v>442</v>
      </c>
      <c r="B133" s="153" t="s">
        <v>190</v>
      </c>
      <c r="C133" s="153" t="s">
        <v>167</v>
      </c>
      <c r="D133" s="162">
        <v>0</v>
      </c>
      <c r="E133" s="107">
        <v>0</v>
      </c>
      <c r="F133" s="106" t="e">
        <f t="shared" si="4"/>
        <v>#DIV/0!</v>
      </c>
    </row>
    <row r="134" spans="1:6" ht="33">
      <c r="A134" s="96" t="s">
        <v>125</v>
      </c>
      <c r="B134" s="153" t="s">
        <v>191</v>
      </c>
      <c r="C134" s="153" t="s">
        <v>2</v>
      </c>
      <c r="D134" s="162">
        <f>D135+D136</f>
        <v>287.8</v>
      </c>
      <c r="E134" s="162">
        <f>E135+E136</f>
        <v>157.6</v>
      </c>
      <c r="F134" s="106">
        <f t="shared" si="4"/>
        <v>54.760250173731748</v>
      </c>
    </row>
    <row r="135" spans="1:6" ht="33">
      <c r="A135" s="96" t="s">
        <v>84</v>
      </c>
      <c r="B135" s="153" t="s">
        <v>191</v>
      </c>
      <c r="C135" s="153" t="s">
        <v>85</v>
      </c>
      <c r="D135" s="162">
        <v>250</v>
      </c>
      <c r="E135" s="109">
        <v>119.8</v>
      </c>
      <c r="F135" s="106">
        <f t="shared" si="4"/>
        <v>47.92</v>
      </c>
    </row>
    <row r="136" spans="1:6" ht="16.5">
      <c r="A136" s="96" t="s">
        <v>86</v>
      </c>
      <c r="B136" s="153" t="s">
        <v>191</v>
      </c>
      <c r="C136" s="153" t="s">
        <v>87</v>
      </c>
      <c r="D136" s="162">
        <v>37.799999999999997</v>
      </c>
      <c r="E136" s="37">
        <v>37.799999999999997</v>
      </c>
      <c r="F136" s="106">
        <f t="shared" si="4"/>
        <v>100</v>
      </c>
    </row>
    <row r="137" spans="1:6" ht="16.5">
      <c r="A137" s="96" t="s">
        <v>126</v>
      </c>
      <c r="B137" s="153" t="s">
        <v>192</v>
      </c>
      <c r="C137" s="153" t="s">
        <v>2</v>
      </c>
      <c r="D137" s="162">
        <f>D138+D141+D144</f>
        <v>2639.7999999999997</v>
      </c>
      <c r="E137" s="162">
        <f>E138+E141+E144</f>
        <v>2601.3999999999996</v>
      </c>
      <c r="F137" s="106">
        <f t="shared" si="4"/>
        <v>98.5453443442685</v>
      </c>
    </row>
    <row r="138" spans="1:6" ht="33">
      <c r="A138" s="96" t="s">
        <v>127</v>
      </c>
      <c r="B138" s="153" t="s">
        <v>193</v>
      </c>
      <c r="C138" s="153" t="s">
        <v>2</v>
      </c>
      <c r="D138" s="162">
        <f>D139+D140</f>
        <v>1765.8</v>
      </c>
      <c r="E138" s="162">
        <f>E139+E140</f>
        <v>1765</v>
      </c>
      <c r="F138" s="106">
        <f t="shared" si="4"/>
        <v>99.954694755918013</v>
      </c>
    </row>
    <row r="139" spans="1:6" ht="33">
      <c r="A139" s="96" t="s">
        <v>84</v>
      </c>
      <c r="B139" s="153" t="s">
        <v>193</v>
      </c>
      <c r="C139" s="153" t="s">
        <v>85</v>
      </c>
      <c r="D139" s="162">
        <v>1745.2</v>
      </c>
      <c r="E139" s="38">
        <v>1744.4</v>
      </c>
      <c r="F139" s="106">
        <f t="shared" si="4"/>
        <v>99.954159981663992</v>
      </c>
    </row>
    <row r="140" spans="1:6" ht="16.5">
      <c r="A140" s="96" t="s">
        <v>86</v>
      </c>
      <c r="B140" s="153" t="s">
        <v>193</v>
      </c>
      <c r="C140" s="153" t="s">
        <v>87</v>
      </c>
      <c r="D140" s="162">
        <v>20.6</v>
      </c>
      <c r="E140" s="202">
        <v>20.6</v>
      </c>
      <c r="F140" s="106">
        <f t="shared" si="4"/>
        <v>100</v>
      </c>
    </row>
    <row r="141" spans="1:6" ht="33">
      <c r="A141" s="96" t="s">
        <v>128</v>
      </c>
      <c r="B141" s="153" t="s">
        <v>194</v>
      </c>
      <c r="C141" s="153" t="s">
        <v>2</v>
      </c>
      <c r="D141" s="162">
        <f>D142+D143</f>
        <v>185.1</v>
      </c>
      <c r="E141" s="162">
        <f>E142+E143</f>
        <v>185.1</v>
      </c>
      <c r="F141" s="106">
        <f t="shared" si="4"/>
        <v>100</v>
      </c>
    </row>
    <row r="142" spans="1:6" ht="99">
      <c r="A142" s="96" t="s">
        <v>79</v>
      </c>
      <c r="B142" s="153" t="s">
        <v>194</v>
      </c>
      <c r="C142" s="153" t="s">
        <v>80</v>
      </c>
      <c r="D142" s="162">
        <v>146.6</v>
      </c>
      <c r="E142" s="109">
        <v>146.6</v>
      </c>
      <c r="F142" s="106">
        <f t="shared" si="4"/>
        <v>100</v>
      </c>
    </row>
    <row r="143" spans="1:6" ht="33">
      <c r="A143" s="96" t="s">
        <v>84</v>
      </c>
      <c r="B143" s="153" t="s">
        <v>194</v>
      </c>
      <c r="C143" s="153" t="s">
        <v>85</v>
      </c>
      <c r="D143" s="162">
        <v>38.5</v>
      </c>
      <c r="E143" s="109">
        <v>38.5</v>
      </c>
      <c r="F143" s="106">
        <f t="shared" si="4"/>
        <v>100</v>
      </c>
    </row>
    <row r="144" spans="1:6" ht="33">
      <c r="A144" s="96" t="s">
        <v>129</v>
      </c>
      <c r="B144" s="153" t="s">
        <v>195</v>
      </c>
      <c r="C144" s="153" t="s">
        <v>2</v>
      </c>
      <c r="D144" s="162">
        <f>D146+D145</f>
        <v>688.9</v>
      </c>
      <c r="E144" s="162">
        <f>E146+E145</f>
        <v>651.29999999999995</v>
      </c>
      <c r="F144" s="106">
        <f t="shared" si="4"/>
        <v>94.542023515749747</v>
      </c>
    </row>
    <row r="145" spans="1:6" ht="99">
      <c r="A145" s="96" t="s">
        <v>79</v>
      </c>
      <c r="B145" s="153" t="s">
        <v>195</v>
      </c>
      <c r="C145" s="153" t="s">
        <v>80</v>
      </c>
      <c r="D145" s="162">
        <v>49.6</v>
      </c>
      <c r="E145" s="162">
        <v>48.9</v>
      </c>
      <c r="F145" s="106">
        <f t="shared" si="4"/>
        <v>98.588709677419345</v>
      </c>
    </row>
    <row r="146" spans="1:6" ht="33">
      <c r="A146" s="96" t="s">
        <v>84</v>
      </c>
      <c r="B146" s="153" t="s">
        <v>195</v>
      </c>
      <c r="C146" s="153" t="s">
        <v>85</v>
      </c>
      <c r="D146" s="162">
        <v>639.29999999999995</v>
      </c>
      <c r="E146" s="109">
        <v>602.4</v>
      </c>
      <c r="F146" s="106">
        <f t="shared" si="4"/>
        <v>94.228061942749889</v>
      </c>
    </row>
    <row r="147" spans="1:6" ht="16.5" hidden="1">
      <c r="A147" s="96"/>
      <c r="B147" s="153"/>
      <c r="C147" s="153"/>
      <c r="D147" s="162"/>
      <c r="E147" s="37">
        <v>0</v>
      </c>
      <c r="F147" s="106" t="e">
        <f t="shared" si="4"/>
        <v>#DIV/0!</v>
      </c>
    </row>
    <row r="148" spans="1:6" ht="82.5" hidden="1">
      <c r="A148" s="166" t="s">
        <v>524</v>
      </c>
      <c r="B148" s="153" t="s">
        <v>542</v>
      </c>
      <c r="C148" s="153" t="s">
        <v>2</v>
      </c>
      <c r="D148" s="162">
        <f>D149</f>
        <v>0</v>
      </c>
      <c r="E148" s="162">
        <f>E149</f>
        <v>0</v>
      </c>
      <c r="F148" s="106" t="e">
        <f t="shared" si="4"/>
        <v>#DIV/0!</v>
      </c>
    </row>
    <row r="149" spans="1:6" ht="66" hidden="1">
      <c r="A149" s="96" t="s">
        <v>528</v>
      </c>
      <c r="B149" s="153" t="s">
        <v>542</v>
      </c>
      <c r="C149" s="153" t="s">
        <v>2</v>
      </c>
      <c r="D149" s="162">
        <f>D150</f>
        <v>0</v>
      </c>
      <c r="E149" s="162">
        <f>E150</f>
        <v>0</v>
      </c>
      <c r="F149" s="106" t="e">
        <f t="shared" si="4"/>
        <v>#DIV/0!</v>
      </c>
    </row>
    <row r="150" spans="1:6" ht="33" hidden="1">
      <c r="A150" s="96" t="s">
        <v>84</v>
      </c>
      <c r="B150" s="153" t="s">
        <v>542</v>
      </c>
      <c r="C150" s="153" t="s">
        <v>85</v>
      </c>
      <c r="D150" s="162"/>
      <c r="E150" s="37">
        <v>0</v>
      </c>
      <c r="F150" s="106" t="e">
        <f t="shared" si="4"/>
        <v>#DIV/0!</v>
      </c>
    </row>
    <row r="151" spans="1:6" ht="16.5" hidden="1">
      <c r="A151" s="96"/>
      <c r="B151" s="153"/>
      <c r="C151" s="153"/>
      <c r="D151" s="162"/>
      <c r="E151" s="37"/>
      <c r="F151" s="106" t="e">
        <f t="shared" si="4"/>
        <v>#DIV/0!</v>
      </c>
    </row>
    <row r="152" spans="1:6" ht="82.5" hidden="1">
      <c r="A152" s="96" t="s">
        <v>539</v>
      </c>
      <c r="B152" s="153" t="s">
        <v>543</v>
      </c>
      <c r="C152" s="153" t="s">
        <v>2</v>
      </c>
      <c r="D152" s="162">
        <f>D153</f>
        <v>0</v>
      </c>
      <c r="E152" s="162">
        <f>E153</f>
        <v>0</v>
      </c>
      <c r="F152" s="106" t="e">
        <f t="shared" si="4"/>
        <v>#DIV/0!</v>
      </c>
    </row>
    <row r="153" spans="1:6" ht="33" hidden="1">
      <c r="A153" s="96" t="s">
        <v>84</v>
      </c>
      <c r="B153" s="153" t="s">
        <v>543</v>
      </c>
      <c r="C153" s="153" t="s">
        <v>85</v>
      </c>
      <c r="D153" s="162">
        <f>D154</f>
        <v>0</v>
      </c>
      <c r="E153" s="162">
        <f>E154</f>
        <v>0</v>
      </c>
      <c r="F153" s="106" t="e">
        <f t="shared" si="4"/>
        <v>#DIV/0!</v>
      </c>
    </row>
    <row r="154" spans="1:6" ht="33" hidden="1">
      <c r="A154" s="96" t="s">
        <v>84</v>
      </c>
      <c r="B154" s="153" t="s">
        <v>543</v>
      </c>
      <c r="C154" s="153" t="s">
        <v>85</v>
      </c>
      <c r="D154" s="162"/>
      <c r="E154" s="38">
        <v>0</v>
      </c>
      <c r="F154" s="106" t="e">
        <f t="shared" si="4"/>
        <v>#DIV/0!</v>
      </c>
    </row>
    <row r="155" spans="1:6" ht="33" hidden="1">
      <c r="A155" s="96" t="s">
        <v>530</v>
      </c>
      <c r="B155" s="153" t="s">
        <v>529</v>
      </c>
      <c r="C155" s="153" t="s">
        <v>2</v>
      </c>
      <c r="D155" s="162">
        <f>D156</f>
        <v>0</v>
      </c>
      <c r="E155" s="162">
        <f>E156</f>
        <v>0</v>
      </c>
      <c r="F155" s="106" t="e">
        <f t="shared" si="4"/>
        <v>#DIV/0!</v>
      </c>
    </row>
    <row r="156" spans="1:6" ht="33" hidden="1">
      <c r="A156" s="96" t="s">
        <v>84</v>
      </c>
      <c r="B156" s="153" t="s">
        <v>529</v>
      </c>
      <c r="C156" s="153" t="s">
        <v>85</v>
      </c>
      <c r="D156" s="162"/>
      <c r="E156" s="38">
        <v>0</v>
      </c>
      <c r="F156" s="106" t="e">
        <f t="shared" si="4"/>
        <v>#DIV/0!</v>
      </c>
    </row>
    <row r="157" spans="1:6" ht="49.5" hidden="1">
      <c r="A157" s="96" t="s">
        <v>532</v>
      </c>
      <c r="B157" s="153" t="s">
        <v>531</v>
      </c>
      <c r="C157" s="153" t="s">
        <v>2</v>
      </c>
      <c r="D157" s="162">
        <f>D158</f>
        <v>0</v>
      </c>
      <c r="E157" s="162">
        <f>E158</f>
        <v>0</v>
      </c>
      <c r="F157" s="106" t="e">
        <f t="shared" si="4"/>
        <v>#DIV/0!</v>
      </c>
    </row>
    <row r="158" spans="1:6" ht="33" hidden="1">
      <c r="A158" s="96" t="s">
        <v>84</v>
      </c>
      <c r="B158" s="153" t="s">
        <v>531</v>
      </c>
      <c r="C158" s="153" t="s">
        <v>85</v>
      </c>
      <c r="D158" s="162"/>
      <c r="E158" s="186"/>
      <c r="F158" s="106" t="e">
        <f t="shared" si="4"/>
        <v>#DIV/0!</v>
      </c>
    </row>
    <row r="159" spans="1:6" ht="31.5">
      <c r="A159" s="116" t="s">
        <v>582</v>
      </c>
      <c r="B159" s="153" t="s">
        <v>529</v>
      </c>
      <c r="C159" s="192" t="s">
        <v>2</v>
      </c>
      <c r="D159" s="193">
        <f>D160</f>
        <v>611</v>
      </c>
      <c r="E159" s="194">
        <f>E160</f>
        <v>611</v>
      </c>
      <c r="F159" s="195">
        <f t="shared" si="4"/>
        <v>100</v>
      </c>
    </row>
    <row r="160" spans="1:6" ht="31.5">
      <c r="A160" s="116" t="s">
        <v>559</v>
      </c>
      <c r="B160" s="153" t="s">
        <v>529</v>
      </c>
      <c r="C160" s="192" t="s">
        <v>85</v>
      </c>
      <c r="D160" s="193">
        <v>611</v>
      </c>
      <c r="E160" s="194">
        <v>611</v>
      </c>
      <c r="F160" s="195">
        <f t="shared" si="4"/>
        <v>100</v>
      </c>
    </row>
    <row r="161" spans="1:6" ht="47.25">
      <c r="A161" s="116" t="s">
        <v>583</v>
      </c>
      <c r="B161" s="153" t="s">
        <v>531</v>
      </c>
      <c r="C161" s="192" t="s">
        <v>2</v>
      </c>
      <c r="D161" s="193">
        <f>D162</f>
        <v>32.200000000000003</v>
      </c>
      <c r="E161" s="194">
        <f>E162</f>
        <v>32.200000000000003</v>
      </c>
      <c r="F161" s="195">
        <f t="shared" si="4"/>
        <v>100</v>
      </c>
    </row>
    <row r="162" spans="1:6" ht="31.5">
      <c r="A162" s="116" t="s">
        <v>559</v>
      </c>
      <c r="B162" s="153" t="s">
        <v>531</v>
      </c>
      <c r="C162" s="192" t="s">
        <v>85</v>
      </c>
      <c r="D162" s="193">
        <v>32.200000000000003</v>
      </c>
      <c r="E162" s="194">
        <v>32.200000000000003</v>
      </c>
      <c r="F162" s="195">
        <f t="shared" si="4"/>
        <v>100</v>
      </c>
    </row>
    <row r="163" spans="1:6" ht="31.5">
      <c r="A163" s="116" t="s">
        <v>535</v>
      </c>
      <c r="B163" s="153" t="s">
        <v>584</v>
      </c>
      <c r="C163" s="192" t="s">
        <v>2</v>
      </c>
      <c r="D163" s="193">
        <f>D164</f>
        <v>2000</v>
      </c>
      <c r="E163" s="193">
        <f>E164</f>
        <v>1978.6</v>
      </c>
      <c r="F163" s="195">
        <f t="shared" si="4"/>
        <v>98.929999999999993</v>
      </c>
    </row>
    <row r="164" spans="1:6" ht="31.5">
      <c r="A164" s="116" t="s">
        <v>559</v>
      </c>
      <c r="B164" s="153" t="s">
        <v>584</v>
      </c>
      <c r="C164" s="192" t="s">
        <v>85</v>
      </c>
      <c r="D164" s="193">
        <v>2000</v>
      </c>
      <c r="E164" s="194">
        <v>1978.6</v>
      </c>
      <c r="F164" s="195">
        <f t="shared" si="4"/>
        <v>98.929999999999993</v>
      </c>
    </row>
    <row r="165" spans="1:6" ht="31.5">
      <c r="A165" s="116" t="s">
        <v>586</v>
      </c>
      <c r="B165" s="153" t="s">
        <v>585</v>
      </c>
      <c r="C165" s="192" t="s">
        <v>2</v>
      </c>
      <c r="D165" s="193">
        <f>D166</f>
        <v>1001</v>
      </c>
      <c r="E165" s="193">
        <f>E166</f>
        <v>990.3</v>
      </c>
      <c r="F165" s="195">
        <f t="shared" si="4"/>
        <v>98.931068931068921</v>
      </c>
    </row>
    <row r="166" spans="1:6" ht="31.5">
      <c r="A166" s="116" t="s">
        <v>559</v>
      </c>
      <c r="B166" s="153" t="s">
        <v>585</v>
      </c>
      <c r="C166" s="192" t="s">
        <v>85</v>
      </c>
      <c r="D166" s="193">
        <v>1001</v>
      </c>
      <c r="E166" s="194">
        <v>990.3</v>
      </c>
      <c r="F166" s="195">
        <f t="shared" si="4"/>
        <v>98.931068931068921</v>
      </c>
    </row>
    <row r="167" spans="1:6" ht="17.25">
      <c r="A167" s="96" t="s">
        <v>632</v>
      </c>
      <c r="B167" s="153" t="s">
        <v>633</v>
      </c>
      <c r="C167" s="153" t="s">
        <v>2</v>
      </c>
      <c r="D167" s="193">
        <f>D168</f>
        <v>934.4</v>
      </c>
      <c r="E167" s="193">
        <f>E168</f>
        <v>899.8</v>
      </c>
      <c r="F167" s="195">
        <f t="shared" si="4"/>
        <v>96.297089041095887</v>
      </c>
    </row>
    <row r="168" spans="1:6" ht="17.25">
      <c r="A168" s="96" t="s">
        <v>86</v>
      </c>
      <c r="B168" s="153" t="s">
        <v>633</v>
      </c>
      <c r="C168" s="153" t="s">
        <v>87</v>
      </c>
      <c r="D168" s="193">
        <v>934.4</v>
      </c>
      <c r="E168" s="194">
        <v>899.8</v>
      </c>
      <c r="F168" s="195">
        <f t="shared" si="4"/>
        <v>96.297089041095887</v>
      </c>
    </row>
    <row r="169" spans="1:6" ht="66">
      <c r="A169" s="97" t="s">
        <v>591</v>
      </c>
      <c r="B169" s="160" t="s">
        <v>196</v>
      </c>
      <c r="C169" s="160" t="s">
        <v>2</v>
      </c>
      <c r="D169" s="161">
        <f>D180+D202+D194+D196+D191</f>
        <v>6438.9000000000005</v>
      </c>
      <c r="E169" s="161">
        <f>E180+E202+E194+E196+E191</f>
        <v>6321.3</v>
      </c>
      <c r="F169" s="106">
        <f t="shared" si="4"/>
        <v>98.173601080929956</v>
      </c>
    </row>
    <row r="170" spans="1:6" ht="49.5" hidden="1">
      <c r="A170" s="96" t="s">
        <v>417</v>
      </c>
      <c r="B170" s="96" t="s">
        <v>222</v>
      </c>
      <c r="C170" s="153" t="s">
        <v>2</v>
      </c>
      <c r="D170" s="162">
        <f>D171</f>
        <v>0</v>
      </c>
      <c r="E170" s="37">
        <v>0</v>
      </c>
      <c r="F170" s="106" t="e">
        <f t="shared" si="4"/>
        <v>#DIV/0!</v>
      </c>
    </row>
    <row r="171" spans="1:6" ht="33" hidden="1">
      <c r="A171" s="96" t="s">
        <v>412</v>
      </c>
      <c r="B171" s="96" t="s">
        <v>223</v>
      </c>
      <c r="C171" s="153" t="s">
        <v>2</v>
      </c>
      <c r="D171" s="162">
        <f>D172+D175</f>
        <v>0</v>
      </c>
      <c r="E171" s="37">
        <v>0</v>
      </c>
      <c r="F171" s="106" t="e">
        <f t="shared" si="4"/>
        <v>#DIV/0!</v>
      </c>
    </row>
    <row r="172" spans="1:6" ht="82.5" hidden="1">
      <c r="A172" s="96" t="s">
        <v>201</v>
      </c>
      <c r="B172" s="96" t="s">
        <v>224</v>
      </c>
      <c r="C172" s="153" t="s">
        <v>2</v>
      </c>
      <c r="D172" s="162">
        <f>D174</f>
        <v>0</v>
      </c>
      <c r="E172" s="113">
        <f>E173</f>
        <v>0</v>
      </c>
      <c r="F172" s="106" t="e">
        <f t="shared" si="4"/>
        <v>#DIV/0!</v>
      </c>
    </row>
    <row r="173" spans="1:6" ht="16.5" hidden="1">
      <c r="A173" s="97"/>
      <c r="B173" s="153"/>
      <c r="C173" s="153"/>
      <c r="D173" s="162"/>
      <c r="E173" s="114">
        <v>0</v>
      </c>
      <c r="F173" s="106" t="e">
        <f t="shared" si="4"/>
        <v>#DIV/0!</v>
      </c>
    </row>
    <row r="174" spans="1:6" ht="99" hidden="1">
      <c r="A174" s="96" t="s">
        <v>79</v>
      </c>
      <c r="B174" s="96" t="s">
        <v>224</v>
      </c>
      <c r="C174" s="153" t="s">
        <v>80</v>
      </c>
      <c r="D174" s="162">
        <v>0</v>
      </c>
      <c r="E174" s="115">
        <v>0</v>
      </c>
      <c r="F174" s="106" t="e">
        <f t="shared" si="4"/>
        <v>#DIV/0!</v>
      </c>
    </row>
    <row r="175" spans="1:6" ht="49.5" hidden="1">
      <c r="A175" s="96" t="s">
        <v>203</v>
      </c>
      <c r="B175" s="153" t="s">
        <v>225</v>
      </c>
      <c r="C175" s="153" t="s">
        <v>2</v>
      </c>
      <c r="D175" s="162">
        <f>D176</f>
        <v>0</v>
      </c>
      <c r="E175" s="113">
        <v>0</v>
      </c>
      <c r="F175" s="106" t="e">
        <f t="shared" si="4"/>
        <v>#DIV/0!</v>
      </c>
    </row>
    <row r="176" spans="1:6" ht="99" hidden="1">
      <c r="A176" s="96" t="s">
        <v>79</v>
      </c>
      <c r="B176" s="153" t="s">
        <v>225</v>
      </c>
      <c r="C176" s="153" t="s">
        <v>80</v>
      </c>
      <c r="D176" s="162">
        <v>0</v>
      </c>
      <c r="E176" s="113">
        <f>E177+E180</f>
        <v>4595.1000000000004</v>
      </c>
      <c r="F176" s="106" t="e">
        <f t="shared" si="4"/>
        <v>#DIV/0!</v>
      </c>
    </row>
    <row r="177" spans="1:6" ht="33" hidden="1">
      <c r="A177" s="96" t="s">
        <v>443</v>
      </c>
      <c r="B177" s="153" t="s">
        <v>444</v>
      </c>
      <c r="C177" s="153" t="s">
        <v>2</v>
      </c>
      <c r="D177" s="162">
        <f>D178</f>
        <v>0</v>
      </c>
      <c r="E177" s="113">
        <f>E179</f>
        <v>0</v>
      </c>
      <c r="F177" s="106" t="e">
        <f t="shared" si="4"/>
        <v>#DIV/0!</v>
      </c>
    </row>
    <row r="178" spans="1:6" ht="66" hidden="1">
      <c r="A178" s="96" t="s">
        <v>445</v>
      </c>
      <c r="B178" s="165" t="s">
        <v>446</v>
      </c>
      <c r="C178" s="165" t="s">
        <v>2</v>
      </c>
      <c r="D178" s="162">
        <f>D179</f>
        <v>0</v>
      </c>
      <c r="E178" s="114"/>
      <c r="F178" s="106" t="e">
        <f t="shared" si="4"/>
        <v>#DIV/0!</v>
      </c>
    </row>
    <row r="179" spans="1:6" ht="33" hidden="1">
      <c r="A179" s="96" t="s">
        <v>84</v>
      </c>
      <c r="B179" s="165" t="s">
        <v>446</v>
      </c>
      <c r="C179" s="165" t="s">
        <v>85</v>
      </c>
      <c r="D179" s="162">
        <v>0</v>
      </c>
      <c r="E179" s="114">
        <v>0</v>
      </c>
      <c r="F179" s="106" t="e">
        <f t="shared" si="4"/>
        <v>#DIV/0!</v>
      </c>
    </row>
    <row r="180" spans="1:6" ht="33">
      <c r="A180" s="96" t="s">
        <v>132</v>
      </c>
      <c r="B180" s="165" t="s">
        <v>197</v>
      </c>
      <c r="C180" s="165" t="s">
        <v>2</v>
      </c>
      <c r="D180" s="162">
        <f>D181+D198</f>
        <v>4702.7000000000007</v>
      </c>
      <c r="E180" s="162">
        <f>E181+E198</f>
        <v>4595.1000000000004</v>
      </c>
      <c r="F180" s="106">
        <f t="shared" si="4"/>
        <v>97.711952708018785</v>
      </c>
    </row>
    <row r="181" spans="1:6" ht="16.5">
      <c r="A181" s="97" t="s">
        <v>133</v>
      </c>
      <c r="B181" s="160" t="s">
        <v>198</v>
      </c>
      <c r="C181" s="160" t="s">
        <v>2</v>
      </c>
      <c r="D181" s="161">
        <f>D182+D183+D184</f>
        <v>4485.1000000000004</v>
      </c>
      <c r="E181" s="161">
        <f>E182+E183+E184</f>
        <v>4382.3</v>
      </c>
      <c r="F181" s="111">
        <f t="shared" si="4"/>
        <v>97.707966377561249</v>
      </c>
    </row>
    <row r="182" spans="1:6" ht="99">
      <c r="A182" s="96" t="s">
        <v>79</v>
      </c>
      <c r="B182" s="153" t="s">
        <v>198</v>
      </c>
      <c r="C182" s="153" t="s">
        <v>80</v>
      </c>
      <c r="D182" s="162">
        <v>2986.1</v>
      </c>
      <c r="E182" s="114">
        <v>2980.9</v>
      </c>
      <c r="F182" s="106">
        <f t="shared" si="4"/>
        <v>99.825859817152818</v>
      </c>
    </row>
    <row r="183" spans="1:6" ht="33">
      <c r="A183" s="96" t="s">
        <v>84</v>
      </c>
      <c r="B183" s="153" t="s">
        <v>198</v>
      </c>
      <c r="C183" s="153" t="s">
        <v>85</v>
      </c>
      <c r="D183" s="162">
        <v>1473.7</v>
      </c>
      <c r="E183" s="196">
        <v>1376.1</v>
      </c>
      <c r="F183" s="106">
        <f t="shared" si="4"/>
        <v>93.37721381556625</v>
      </c>
    </row>
    <row r="184" spans="1:6" ht="16.5">
      <c r="A184" s="96" t="s">
        <v>86</v>
      </c>
      <c r="B184" s="153" t="s">
        <v>198</v>
      </c>
      <c r="C184" s="153" t="s">
        <v>87</v>
      </c>
      <c r="D184" s="162">
        <v>25.3</v>
      </c>
      <c r="E184" s="114">
        <v>25.3</v>
      </c>
      <c r="F184" s="106">
        <f t="shared" si="4"/>
        <v>100</v>
      </c>
    </row>
    <row r="185" spans="1:6" ht="16.5" hidden="1">
      <c r="A185" s="96"/>
      <c r="B185" s="153" t="s">
        <v>540</v>
      </c>
      <c r="C185" s="153" t="s">
        <v>2</v>
      </c>
      <c r="D185" s="162">
        <f>D186</f>
        <v>0</v>
      </c>
      <c r="E185" s="162">
        <f>E186</f>
        <v>0</v>
      </c>
      <c r="F185" s="106" t="e">
        <f t="shared" si="4"/>
        <v>#DIV/0!</v>
      </c>
    </row>
    <row r="186" spans="1:6" ht="33" hidden="1">
      <c r="A186" s="96" t="s">
        <v>535</v>
      </c>
      <c r="B186" s="153" t="s">
        <v>536</v>
      </c>
      <c r="C186" s="153" t="s">
        <v>2</v>
      </c>
      <c r="D186" s="162">
        <f>D187</f>
        <v>0</v>
      </c>
      <c r="E186" s="162">
        <f>E187</f>
        <v>0</v>
      </c>
      <c r="F186" s="106" t="e">
        <f t="shared" si="4"/>
        <v>#DIV/0!</v>
      </c>
    </row>
    <row r="187" spans="1:6" ht="33" hidden="1">
      <c r="A187" s="96" t="s">
        <v>84</v>
      </c>
      <c r="B187" s="153" t="s">
        <v>536</v>
      </c>
      <c r="C187" s="153" t="s">
        <v>85</v>
      </c>
      <c r="D187" s="162"/>
      <c r="E187" s="114">
        <v>0</v>
      </c>
      <c r="F187" s="106" t="e">
        <f t="shared" si="4"/>
        <v>#DIV/0!</v>
      </c>
    </row>
    <row r="188" spans="1:6" ht="33" hidden="1">
      <c r="A188" s="96" t="s">
        <v>206</v>
      </c>
      <c r="B188" s="153" t="s">
        <v>207</v>
      </c>
      <c r="C188" s="153" t="s">
        <v>2</v>
      </c>
      <c r="D188" s="162">
        <f>D189</f>
        <v>0</v>
      </c>
      <c r="E188" s="162">
        <f>E189</f>
        <v>0</v>
      </c>
      <c r="F188" s="106" t="e">
        <f t="shared" si="4"/>
        <v>#DIV/0!</v>
      </c>
    </row>
    <row r="189" spans="1:6" ht="66" hidden="1">
      <c r="A189" s="96" t="s">
        <v>528</v>
      </c>
      <c r="B189" s="153" t="s">
        <v>207</v>
      </c>
      <c r="C189" s="153" t="s">
        <v>2</v>
      </c>
      <c r="D189" s="162">
        <f>D190</f>
        <v>0</v>
      </c>
      <c r="E189" s="162">
        <f>E190</f>
        <v>0</v>
      </c>
      <c r="F189" s="106" t="e">
        <f t="shared" si="4"/>
        <v>#DIV/0!</v>
      </c>
    </row>
    <row r="190" spans="1:6" ht="33" hidden="1">
      <c r="A190" s="96" t="s">
        <v>84</v>
      </c>
      <c r="B190" s="153" t="s">
        <v>207</v>
      </c>
      <c r="C190" s="153" t="s">
        <v>85</v>
      </c>
      <c r="D190" s="162"/>
      <c r="E190" s="113">
        <v>0</v>
      </c>
      <c r="F190" s="106" t="e">
        <f t="shared" si="4"/>
        <v>#DIV/0!</v>
      </c>
    </row>
    <row r="191" spans="1:6" ht="99">
      <c r="A191" s="96" t="s">
        <v>79</v>
      </c>
      <c r="B191" s="153" t="s">
        <v>224</v>
      </c>
      <c r="C191" s="153" t="s">
        <v>80</v>
      </c>
      <c r="D191" s="162">
        <v>247</v>
      </c>
      <c r="E191" s="113">
        <v>247</v>
      </c>
      <c r="F191" s="106">
        <f t="shared" si="4"/>
        <v>100</v>
      </c>
    </row>
    <row r="192" spans="1:6" ht="16.5" hidden="1">
      <c r="A192" s="96" t="s">
        <v>567</v>
      </c>
      <c r="B192" s="153" t="s">
        <v>564</v>
      </c>
      <c r="C192" s="153" t="s">
        <v>85</v>
      </c>
      <c r="D192" s="162">
        <v>0</v>
      </c>
      <c r="E192" s="113">
        <v>0</v>
      </c>
      <c r="F192" s="106" t="e">
        <f t="shared" si="4"/>
        <v>#DIV/0!</v>
      </c>
    </row>
    <row r="193" spans="1:6" ht="33" hidden="1">
      <c r="A193" s="96" t="s">
        <v>568</v>
      </c>
      <c r="B193" s="153" t="s">
        <v>565</v>
      </c>
      <c r="C193" s="153" t="s">
        <v>85</v>
      </c>
      <c r="D193" s="162">
        <v>0</v>
      </c>
      <c r="E193" s="113">
        <v>0</v>
      </c>
      <c r="F193" s="106" t="e">
        <f t="shared" si="4"/>
        <v>#DIV/0!</v>
      </c>
    </row>
    <row r="194" spans="1:6" ht="33">
      <c r="A194" s="96" t="s">
        <v>606</v>
      </c>
      <c r="B194" s="153" t="s">
        <v>607</v>
      </c>
      <c r="C194" s="153" t="s">
        <v>2</v>
      </c>
      <c r="D194" s="162">
        <f>D195</f>
        <v>1464.4</v>
      </c>
      <c r="E194" s="162">
        <f>E195</f>
        <v>1464.4</v>
      </c>
      <c r="F194" s="106">
        <f t="shared" si="4"/>
        <v>100</v>
      </c>
    </row>
    <row r="195" spans="1:6" ht="49.5">
      <c r="A195" s="96" t="s">
        <v>559</v>
      </c>
      <c r="B195" s="153" t="s">
        <v>607</v>
      </c>
      <c r="C195" s="153" t="s">
        <v>85</v>
      </c>
      <c r="D195" s="162">
        <v>1464.4</v>
      </c>
      <c r="E195" s="113">
        <v>1464.4</v>
      </c>
      <c r="F195" s="106">
        <f t="shared" si="4"/>
        <v>100</v>
      </c>
    </row>
    <row r="196" spans="1:6" ht="49.5">
      <c r="A196" s="96" t="s">
        <v>608</v>
      </c>
      <c r="B196" s="153" t="s">
        <v>609</v>
      </c>
      <c r="C196" s="153" t="s">
        <v>2</v>
      </c>
      <c r="D196" s="162">
        <f>D197</f>
        <v>14.8</v>
      </c>
      <c r="E196" s="162">
        <f>E197</f>
        <v>14.8</v>
      </c>
      <c r="F196" s="106">
        <f t="shared" si="4"/>
        <v>100</v>
      </c>
    </row>
    <row r="197" spans="1:6" ht="49.5">
      <c r="A197" s="96" t="s">
        <v>559</v>
      </c>
      <c r="B197" s="153" t="s">
        <v>609</v>
      </c>
      <c r="C197" s="153" t="s">
        <v>85</v>
      </c>
      <c r="D197" s="162">
        <v>14.8</v>
      </c>
      <c r="E197" s="113">
        <v>14.8</v>
      </c>
      <c r="F197" s="106">
        <f t="shared" si="4"/>
        <v>100</v>
      </c>
    </row>
    <row r="198" spans="1:6" s="45" customFormat="1" ht="16.5">
      <c r="A198" s="97" t="s">
        <v>136</v>
      </c>
      <c r="B198" s="160" t="s">
        <v>210</v>
      </c>
      <c r="C198" s="160" t="s">
        <v>2</v>
      </c>
      <c r="D198" s="161">
        <f>D199+D200</f>
        <v>217.60000000000002</v>
      </c>
      <c r="E198" s="161">
        <f>E199+E200</f>
        <v>212.79999999999998</v>
      </c>
      <c r="F198" s="111">
        <f t="shared" si="4"/>
        <v>97.794117647058812</v>
      </c>
    </row>
    <row r="199" spans="1:6" ht="99">
      <c r="A199" s="96" t="s">
        <v>79</v>
      </c>
      <c r="B199" s="153" t="s">
        <v>210</v>
      </c>
      <c r="C199" s="153" t="s">
        <v>80</v>
      </c>
      <c r="D199" s="162">
        <v>153.4</v>
      </c>
      <c r="E199" s="114">
        <v>153.19999999999999</v>
      </c>
      <c r="F199" s="106">
        <f t="shared" si="4"/>
        <v>99.869621903520198</v>
      </c>
    </row>
    <row r="200" spans="1:6" ht="33">
      <c r="A200" s="96" t="s">
        <v>84</v>
      </c>
      <c r="B200" s="153" t="s">
        <v>210</v>
      </c>
      <c r="C200" s="153" t="s">
        <v>85</v>
      </c>
      <c r="D200" s="162">
        <v>64.2</v>
      </c>
      <c r="E200" s="114">
        <v>59.6</v>
      </c>
      <c r="F200" s="106">
        <f t="shared" si="4"/>
        <v>92.834890965732086</v>
      </c>
    </row>
    <row r="201" spans="1:6" ht="16.5" hidden="1">
      <c r="A201" s="96" t="s">
        <v>86</v>
      </c>
      <c r="B201" s="153" t="s">
        <v>447</v>
      </c>
      <c r="C201" s="153" t="s">
        <v>87</v>
      </c>
      <c r="D201" s="162">
        <v>0</v>
      </c>
      <c r="E201" s="114">
        <v>0</v>
      </c>
      <c r="F201" s="106" t="e">
        <f t="shared" si="4"/>
        <v>#DIV/0!</v>
      </c>
    </row>
    <row r="202" spans="1:6" ht="33">
      <c r="A202" s="96" t="s">
        <v>142</v>
      </c>
      <c r="B202" s="153" t="s">
        <v>213</v>
      </c>
      <c r="C202" s="153" t="s">
        <v>2</v>
      </c>
      <c r="D202" s="162">
        <f>D203</f>
        <v>10</v>
      </c>
      <c r="E202" s="167">
        <f>E203</f>
        <v>0</v>
      </c>
      <c r="F202" s="106">
        <f t="shared" si="4"/>
        <v>0</v>
      </c>
    </row>
    <row r="203" spans="1:6" ht="33">
      <c r="A203" s="96" t="s">
        <v>143</v>
      </c>
      <c r="B203" s="153" t="s">
        <v>214</v>
      </c>
      <c r="C203" s="153" t="s">
        <v>85</v>
      </c>
      <c r="D203" s="162">
        <v>10</v>
      </c>
      <c r="E203" s="117">
        <v>0</v>
      </c>
      <c r="F203" s="106">
        <f t="shared" si="4"/>
        <v>0</v>
      </c>
    </row>
    <row r="204" spans="1:6" ht="16.5" hidden="1">
      <c r="A204" s="96"/>
      <c r="B204" s="108"/>
      <c r="C204" s="108"/>
      <c r="D204" s="117"/>
      <c r="E204" s="117"/>
      <c r="F204" s="106"/>
    </row>
    <row r="205" spans="1:6" ht="16.5" hidden="1">
      <c r="A205" s="96"/>
      <c r="B205" s="108"/>
      <c r="C205" s="108"/>
      <c r="D205" s="117"/>
      <c r="E205" s="117"/>
      <c r="F205" s="106"/>
    </row>
    <row r="206" spans="1:6" ht="16.5" hidden="1">
      <c r="A206" s="99"/>
      <c r="B206" s="108"/>
      <c r="C206" s="108"/>
      <c r="D206" s="117"/>
      <c r="E206" s="117"/>
      <c r="F206" s="106"/>
    </row>
    <row r="207" spans="1:6" ht="16.5" hidden="1">
      <c r="A207" s="96"/>
      <c r="B207" s="108"/>
      <c r="C207" s="108"/>
      <c r="D207" s="117"/>
      <c r="E207" s="114"/>
      <c r="F207" s="106"/>
    </row>
  </sheetData>
  <sheetProtection selectLockedCells="1" selectUnlockedCells="1"/>
  <mergeCells count="2">
    <mergeCell ref="A3:D3"/>
    <mergeCell ref="A4:F4"/>
  </mergeCells>
  <pageMargins left="0.78740157480314965" right="0.78740157480314965" top="0.59055118110236227" bottom="0.6692913385826772" header="0.51181102362204722" footer="0.39370078740157483"/>
  <pageSetup paperSize="9" scale="74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I269"/>
  <sheetViews>
    <sheetView topLeftCell="A57" zoomScaleSheetLayoutView="80" workbookViewId="0">
      <selection activeCell="F13" sqref="F13"/>
    </sheetView>
  </sheetViews>
  <sheetFormatPr defaultColWidth="8.85546875" defaultRowHeight="15.75"/>
  <cols>
    <col min="1" max="1" width="37.7109375" style="5" customWidth="1"/>
    <col min="2" max="2" width="8.42578125" style="284" customWidth="1"/>
    <col min="3" max="3" width="7.7109375" style="5" customWidth="1"/>
    <col min="4" max="4" width="11.140625" style="5" customWidth="1"/>
    <col min="5" max="5" width="13.28515625" style="5" customWidth="1"/>
    <col min="6" max="6" width="9" style="5" customWidth="1"/>
    <col min="7" max="7" width="11.5703125" style="118" customWidth="1"/>
    <col min="8" max="8" width="11.28515625" style="181" customWidth="1"/>
    <col min="9" max="9" width="12.7109375" style="118" customWidth="1"/>
    <col min="10" max="16384" width="8.85546875" style="5"/>
  </cols>
  <sheetData>
    <row r="1" spans="1:9" ht="18.75">
      <c r="A1" s="19"/>
      <c r="B1" s="270"/>
      <c r="C1" s="19"/>
      <c r="F1" s="316" t="s">
        <v>594</v>
      </c>
      <c r="G1" s="316"/>
      <c r="H1" s="316"/>
      <c r="I1" s="316"/>
    </row>
    <row r="2" spans="1:9" ht="18.75">
      <c r="A2" s="6"/>
      <c r="B2" s="270"/>
      <c r="C2" s="6"/>
      <c r="I2" s="120"/>
    </row>
    <row r="3" spans="1:9" ht="56.25" customHeight="1">
      <c r="A3" s="319" t="s">
        <v>615</v>
      </c>
      <c r="B3" s="319"/>
      <c r="C3" s="319"/>
      <c r="D3" s="319"/>
      <c r="E3" s="319"/>
      <c r="F3" s="319"/>
      <c r="G3" s="319"/>
      <c r="H3" s="319"/>
    </row>
    <row r="4" spans="1:9">
      <c r="A4" s="20" t="s">
        <v>60</v>
      </c>
      <c r="B4" s="271"/>
      <c r="C4" s="20"/>
      <c r="D4" s="8"/>
      <c r="E4" s="8"/>
      <c r="F4" s="8"/>
      <c r="G4" s="119"/>
      <c r="H4" s="182"/>
    </row>
    <row r="5" spans="1:9" ht="47.25">
      <c r="A5" s="122" t="s">
        <v>61</v>
      </c>
      <c r="B5" s="272" t="s">
        <v>62</v>
      </c>
      <c r="C5" s="22" t="s">
        <v>63</v>
      </c>
      <c r="D5" s="22" t="s">
        <v>64</v>
      </c>
      <c r="E5" s="22" t="s">
        <v>65</v>
      </c>
      <c r="F5" s="22" t="s">
        <v>66</v>
      </c>
      <c r="G5" s="22" t="s">
        <v>67</v>
      </c>
      <c r="H5" s="22" t="s">
        <v>68</v>
      </c>
      <c r="I5" s="121" t="s">
        <v>69</v>
      </c>
    </row>
    <row r="6" spans="1:9">
      <c r="A6" s="25"/>
      <c r="B6" s="273"/>
      <c r="C6" s="25"/>
      <c r="D6" s="25"/>
      <c r="E6" s="26" t="s">
        <v>3</v>
      </c>
      <c r="F6" s="26" t="s">
        <v>2</v>
      </c>
      <c r="G6" s="252">
        <f>G8+G87+G110+G143+G148+G158+G208+G248+G255</f>
        <v>33986.5</v>
      </c>
      <c r="H6" s="252">
        <f>H8+H87+H110+H143+H148+H158+H208+H248+H255</f>
        <v>32992.800000000003</v>
      </c>
      <c r="I6" s="15">
        <f>H6/G6*100</f>
        <v>97.076192017418691</v>
      </c>
    </row>
    <row r="7" spans="1:9" ht="31.5">
      <c r="A7" s="25" t="s">
        <v>73</v>
      </c>
      <c r="B7" s="273">
        <v>980</v>
      </c>
      <c r="C7" s="26" t="s">
        <v>9</v>
      </c>
      <c r="D7" s="26" t="s">
        <v>9</v>
      </c>
      <c r="E7" s="26" t="s">
        <v>3</v>
      </c>
      <c r="F7" s="26" t="s">
        <v>2</v>
      </c>
      <c r="G7" s="252"/>
      <c r="H7" s="253"/>
      <c r="I7" s="15"/>
    </row>
    <row r="8" spans="1:9">
      <c r="A8" s="25" t="s">
        <v>10</v>
      </c>
      <c r="B8" s="273">
        <v>980</v>
      </c>
      <c r="C8" s="26" t="s">
        <v>74</v>
      </c>
      <c r="D8" s="26" t="s">
        <v>9</v>
      </c>
      <c r="E8" s="26" t="s">
        <v>3</v>
      </c>
      <c r="F8" s="26" t="s">
        <v>2</v>
      </c>
      <c r="G8" s="252">
        <f>G9+G18+G41+G53+G47</f>
        <v>10747.2</v>
      </c>
      <c r="H8" s="252">
        <f>H9+H18+H41+H53+H47</f>
        <v>10674.099999999999</v>
      </c>
      <c r="I8" s="15">
        <f t="shared" ref="I8:I87" si="0">H8/G8*100</f>
        <v>99.319822837576282</v>
      </c>
    </row>
    <row r="9" spans="1:9" ht="63">
      <c r="A9" s="25" t="s">
        <v>12</v>
      </c>
      <c r="B9" s="274">
        <v>980</v>
      </c>
      <c r="C9" s="27" t="s">
        <v>74</v>
      </c>
      <c r="D9" s="27" t="s">
        <v>75</v>
      </c>
      <c r="E9" s="27" t="s">
        <v>3</v>
      </c>
      <c r="F9" s="27" t="s">
        <v>2</v>
      </c>
      <c r="G9" s="254">
        <f t="shared" ref="G9:H11" si="1">G10</f>
        <v>1192.3</v>
      </c>
      <c r="H9" s="254">
        <f t="shared" si="1"/>
        <v>1192.1999999999998</v>
      </c>
      <c r="I9" s="15">
        <f t="shared" si="0"/>
        <v>99.991612849115143</v>
      </c>
    </row>
    <row r="10" spans="1:9" ht="63">
      <c r="A10" s="21" t="s">
        <v>556</v>
      </c>
      <c r="B10" s="275">
        <v>980</v>
      </c>
      <c r="C10" s="28" t="s">
        <v>74</v>
      </c>
      <c r="D10" s="28" t="s">
        <v>75</v>
      </c>
      <c r="E10" s="29" t="s">
        <v>170</v>
      </c>
      <c r="F10" s="29" t="s">
        <v>2</v>
      </c>
      <c r="G10" s="255">
        <f>G11+G13+G16</f>
        <v>1192.3</v>
      </c>
      <c r="H10" s="255">
        <f>H11+H13+H16</f>
        <v>1192.1999999999998</v>
      </c>
      <c r="I10" s="15">
        <f t="shared" si="0"/>
        <v>99.991612849115143</v>
      </c>
    </row>
    <row r="11" spans="1:9" ht="47.25">
      <c r="A11" s="25" t="s">
        <v>76</v>
      </c>
      <c r="B11" s="276" t="s">
        <v>77</v>
      </c>
      <c r="C11" s="27" t="s">
        <v>74</v>
      </c>
      <c r="D11" s="27" t="s">
        <v>75</v>
      </c>
      <c r="E11" s="30" t="s">
        <v>171</v>
      </c>
      <c r="F11" s="30" t="s">
        <v>2</v>
      </c>
      <c r="G11" s="256">
        <f t="shared" si="1"/>
        <v>1151.2</v>
      </c>
      <c r="H11" s="256">
        <f t="shared" si="1"/>
        <v>1151.0999999999999</v>
      </c>
      <c r="I11" s="15">
        <f t="shared" si="0"/>
        <v>99.991313412091714</v>
      </c>
    </row>
    <row r="12" spans="1:9">
      <c r="A12" s="124" t="s">
        <v>78</v>
      </c>
      <c r="B12" s="277" t="s">
        <v>77</v>
      </c>
      <c r="C12" s="125" t="s">
        <v>74</v>
      </c>
      <c r="D12" s="125" t="s">
        <v>75</v>
      </c>
      <c r="E12" s="126" t="s">
        <v>172</v>
      </c>
      <c r="F12" s="126" t="s">
        <v>2</v>
      </c>
      <c r="G12" s="257">
        <f>G15</f>
        <v>1151.2</v>
      </c>
      <c r="H12" s="257">
        <f>H15</f>
        <v>1151.0999999999999</v>
      </c>
      <c r="I12" s="15">
        <f t="shared" si="0"/>
        <v>99.991313412091714</v>
      </c>
    </row>
    <row r="13" spans="1:9" ht="82.5">
      <c r="A13" s="96" t="s">
        <v>630</v>
      </c>
      <c r="B13" s="277" t="s">
        <v>77</v>
      </c>
      <c r="C13" s="125" t="s">
        <v>74</v>
      </c>
      <c r="D13" s="125" t="s">
        <v>75</v>
      </c>
      <c r="E13" s="126" t="s">
        <v>631</v>
      </c>
      <c r="F13" s="126" t="s">
        <v>2</v>
      </c>
      <c r="G13" s="257">
        <f>G14</f>
        <v>30.3</v>
      </c>
      <c r="H13" s="257">
        <f>H14</f>
        <v>30.3</v>
      </c>
      <c r="I13" s="15">
        <f t="shared" si="0"/>
        <v>100</v>
      </c>
    </row>
    <row r="14" spans="1:9" ht="132">
      <c r="A14" s="96" t="s">
        <v>79</v>
      </c>
      <c r="B14" s="277" t="s">
        <v>77</v>
      </c>
      <c r="C14" s="125" t="s">
        <v>74</v>
      </c>
      <c r="D14" s="125" t="s">
        <v>75</v>
      </c>
      <c r="E14" s="126" t="s">
        <v>631</v>
      </c>
      <c r="F14" s="126" t="s">
        <v>80</v>
      </c>
      <c r="G14" s="257">
        <v>30.3</v>
      </c>
      <c r="H14" s="257">
        <v>30.3</v>
      </c>
      <c r="I14" s="15">
        <f t="shared" si="0"/>
        <v>100</v>
      </c>
    </row>
    <row r="15" spans="1:9" ht="110.25">
      <c r="A15" s="21" t="s">
        <v>79</v>
      </c>
      <c r="B15" s="278" t="s">
        <v>77</v>
      </c>
      <c r="C15" s="28" t="s">
        <v>74</v>
      </c>
      <c r="D15" s="28" t="s">
        <v>75</v>
      </c>
      <c r="E15" s="31" t="s">
        <v>172</v>
      </c>
      <c r="F15" s="31" t="s">
        <v>80</v>
      </c>
      <c r="G15" s="255">
        <v>1151.2</v>
      </c>
      <c r="H15" s="253">
        <v>1151.0999999999999</v>
      </c>
      <c r="I15" s="15">
        <f t="shared" si="0"/>
        <v>99.991313412091714</v>
      </c>
    </row>
    <row r="16" spans="1:9" ht="63">
      <c r="A16" s="116" t="s">
        <v>562</v>
      </c>
      <c r="B16" s="278" t="s">
        <v>77</v>
      </c>
      <c r="C16" s="28" t="s">
        <v>74</v>
      </c>
      <c r="D16" s="28" t="s">
        <v>75</v>
      </c>
      <c r="E16" s="31" t="s">
        <v>202</v>
      </c>
      <c r="F16" s="31" t="s">
        <v>2</v>
      </c>
      <c r="G16" s="255">
        <f>G17</f>
        <v>10.8</v>
      </c>
      <c r="H16" s="258">
        <f>H17</f>
        <v>10.8</v>
      </c>
      <c r="I16" s="15">
        <f t="shared" si="0"/>
        <v>100</v>
      </c>
    </row>
    <row r="17" spans="1:9" ht="110.25">
      <c r="A17" s="116" t="s">
        <v>79</v>
      </c>
      <c r="B17" s="278" t="s">
        <v>77</v>
      </c>
      <c r="C17" s="28" t="s">
        <v>74</v>
      </c>
      <c r="D17" s="28" t="s">
        <v>75</v>
      </c>
      <c r="E17" s="31" t="s">
        <v>202</v>
      </c>
      <c r="F17" s="31" t="s">
        <v>80</v>
      </c>
      <c r="G17" s="255">
        <v>10.8</v>
      </c>
      <c r="H17" s="258">
        <v>10.8</v>
      </c>
      <c r="I17" s="15">
        <f t="shared" si="0"/>
        <v>100</v>
      </c>
    </row>
    <row r="18" spans="1:9" ht="94.5">
      <c r="A18" s="25" t="s">
        <v>81</v>
      </c>
      <c r="B18" s="276" t="s">
        <v>77</v>
      </c>
      <c r="C18" s="27" t="s">
        <v>74</v>
      </c>
      <c r="D18" s="27" t="s">
        <v>82</v>
      </c>
      <c r="E18" s="30" t="s">
        <v>3</v>
      </c>
      <c r="F18" s="30" t="s">
        <v>2</v>
      </c>
      <c r="G18" s="256">
        <f>G19</f>
        <v>4411.6000000000004</v>
      </c>
      <c r="H18" s="256">
        <f>H19</f>
        <v>4357.3999999999996</v>
      </c>
      <c r="I18" s="15">
        <f t="shared" si="0"/>
        <v>98.771420799709844</v>
      </c>
    </row>
    <row r="19" spans="1:9" ht="63">
      <c r="A19" s="21" t="s">
        <v>556</v>
      </c>
      <c r="B19" s="276" t="s">
        <v>77</v>
      </c>
      <c r="C19" s="27" t="s">
        <v>74</v>
      </c>
      <c r="D19" s="27" t="s">
        <v>82</v>
      </c>
      <c r="E19" s="30" t="s">
        <v>170</v>
      </c>
      <c r="F19" s="30" t="s">
        <v>2</v>
      </c>
      <c r="G19" s="256">
        <f>G20+G24+G51</f>
        <v>4411.6000000000004</v>
      </c>
      <c r="H19" s="256">
        <f>H20+H24+H51</f>
        <v>4357.3999999999996</v>
      </c>
      <c r="I19" s="15">
        <f t="shared" si="0"/>
        <v>98.771420799709844</v>
      </c>
    </row>
    <row r="20" spans="1:9" ht="47.25">
      <c r="A20" s="21" t="s">
        <v>76</v>
      </c>
      <c r="B20" s="278" t="s">
        <v>77</v>
      </c>
      <c r="C20" s="28" t="s">
        <v>74</v>
      </c>
      <c r="D20" s="28" t="s">
        <v>82</v>
      </c>
      <c r="E20" s="31" t="s">
        <v>171</v>
      </c>
      <c r="F20" s="31" t="s">
        <v>2</v>
      </c>
      <c r="G20" s="255">
        <f>G21</f>
        <v>3558.8</v>
      </c>
      <c r="H20" s="255">
        <f>H21</f>
        <v>3504.6</v>
      </c>
      <c r="I20" s="15">
        <f t="shared" si="0"/>
        <v>98.477014724064276</v>
      </c>
    </row>
    <row r="21" spans="1:9" ht="31.5">
      <c r="A21" s="124" t="s">
        <v>83</v>
      </c>
      <c r="B21" s="277" t="s">
        <v>77</v>
      </c>
      <c r="C21" s="125" t="s">
        <v>74</v>
      </c>
      <c r="D21" s="125" t="s">
        <v>82</v>
      </c>
      <c r="E21" s="126" t="s">
        <v>173</v>
      </c>
      <c r="F21" s="126" t="s">
        <v>2</v>
      </c>
      <c r="G21" s="257">
        <f>G22+G23</f>
        <v>3558.8</v>
      </c>
      <c r="H21" s="257">
        <f>H22+H23</f>
        <v>3504.6</v>
      </c>
      <c r="I21" s="15">
        <f t="shared" si="0"/>
        <v>98.477014724064276</v>
      </c>
    </row>
    <row r="22" spans="1:9" ht="110.25">
      <c r="A22" s="21" t="s">
        <v>79</v>
      </c>
      <c r="B22" s="278" t="s">
        <v>77</v>
      </c>
      <c r="C22" s="28" t="s">
        <v>74</v>
      </c>
      <c r="D22" s="28" t="s">
        <v>82</v>
      </c>
      <c r="E22" s="31" t="s">
        <v>173</v>
      </c>
      <c r="F22" s="31" t="s">
        <v>80</v>
      </c>
      <c r="G22" s="255">
        <v>2413</v>
      </c>
      <c r="H22" s="259">
        <v>2410.6</v>
      </c>
      <c r="I22" s="15">
        <f t="shared" si="0"/>
        <v>99.900538748445911</v>
      </c>
    </row>
    <row r="23" spans="1:9" ht="31.5">
      <c r="A23" s="21" t="s">
        <v>84</v>
      </c>
      <c r="B23" s="278" t="s">
        <v>77</v>
      </c>
      <c r="C23" s="28" t="s">
        <v>74</v>
      </c>
      <c r="D23" s="28" t="s">
        <v>82</v>
      </c>
      <c r="E23" s="31" t="s">
        <v>173</v>
      </c>
      <c r="F23" s="31" t="s">
        <v>85</v>
      </c>
      <c r="G23" s="260">
        <v>1145.8</v>
      </c>
      <c r="H23" s="259">
        <v>1094</v>
      </c>
      <c r="I23" s="15">
        <f t="shared" si="0"/>
        <v>95.479141211380707</v>
      </c>
    </row>
    <row r="24" spans="1:9" ht="66">
      <c r="A24" s="96" t="s">
        <v>562</v>
      </c>
      <c r="B24" s="278" t="s">
        <v>77</v>
      </c>
      <c r="C24" s="28" t="s">
        <v>74</v>
      </c>
      <c r="D24" s="28" t="s">
        <v>82</v>
      </c>
      <c r="E24" s="108" t="s">
        <v>202</v>
      </c>
      <c r="F24" s="31" t="s">
        <v>2</v>
      </c>
      <c r="G24" s="261">
        <f>G25</f>
        <v>797.1</v>
      </c>
      <c r="H24" s="253">
        <f>H25</f>
        <v>797.1</v>
      </c>
      <c r="I24" s="15">
        <f t="shared" si="0"/>
        <v>100</v>
      </c>
    </row>
    <row r="25" spans="1:9" ht="132">
      <c r="A25" s="96" t="s">
        <v>79</v>
      </c>
      <c r="B25" s="278" t="s">
        <v>77</v>
      </c>
      <c r="C25" s="28" t="s">
        <v>74</v>
      </c>
      <c r="D25" s="28" t="s">
        <v>82</v>
      </c>
      <c r="E25" s="108" t="s">
        <v>202</v>
      </c>
      <c r="F25" s="31" t="s">
        <v>80</v>
      </c>
      <c r="G25" s="261">
        <v>797.1</v>
      </c>
      <c r="H25" s="253">
        <v>797.1</v>
      </c>
      <c r="I25" s="15">
        <f t="shared" si="0"/>
        <v>100</v>
      </c>
    </row>
    <row r="26" spans="1:9" hidden="1">
      <c r="A26" s="21" t="s">
        <v>86</v>
      </c>
      <c r="B26" s="278" t="s">
        <v>77</v>
      </c>
      <c r="C26" s="28" t="s">
        <v>74</v>
      </c>
      <c r="D26" s="28" t="s">
        <v>82</v>
      </c>
      <c r="E26" s="31" t="s">
        <v>173</v>
      </c>
      <c r="F26" s="31" t="s">
        <v>87</v>
      </c>
      <c r="G26" s="260">
        <v>0</v>
      </c>
      <c r="H26" s="253">
        <v>0</v>
      </c>
      <c r="I26" s="15" t="e">
        <f t="shared" si="0"/>
        <v>#DIV/0!</v>
      </c>
    </row>
    <row r="27" spans="1:9" ht="47.25" hidden="1">
      <c r="A27" s="21" t="s">
        <v>453</v>
      </c>
      <c r="B27" s="278" t="s">
        <v>77</v>
      </c>
      <c r="C27" s="28" t="s">
        <v>74</v>
      </c>
      <c r="D27" s="28" t="s">
        <v>82</v>
      </c>
      <c r="E27" s="31" t="s">
        <v>411</v>
      </c>
      <c r="F27" s="31" t="s">
        <v>2</v>
      </c>
      <c r="G27" s="260">
        <f>G28</f>
        <v>0</v>
      </c>
      <c r="H27" s="253"/>
      <c r="I27" s="15" t="e">
        <f t="shared" si="0"/>
        <v>#DIV/0!</v>
      </c>
    </row>
    <row r="28" spans="1:9" ht="31.5" hidden="1">
      <c r="A28" s="21" t="s">
        <v>412</v>
      </c>
      <c r="B28" s="278" t="s">
        <v>77</v>
      </c>
      <c r="C28" s="28" t="s">
        <v>74</v>
      </c>
      <c r="D28" s="28" t="s">
        <v>82</v>
      </c>
      <c r="E28" s="31" t="s">
        <v>413</v>
      </c>
      <c r="F28" s="31" t="s">
        <v>2</v>
      </c>
      <c r="G28" s="260">
        <f>G29+G31</f>
        <v>0</v>
      </c>
      <c r="H28" s="253"/>
      <c r="I28" s="15" t="e">
        <f t="shared" si="0"/>
        <v>#DIV/0!</v>
      </c>
    </row>
    <row r="29" spans="1:9" ht="78.75" hidden="1">
      <c r="A29" s="21" t="s">
        <v>201</v>
      </c>
      <c r="B29" s="278" t="s">
        <v>77</v>
      </c>
      <c r="C29" s="28" t="s">
        <v>74</v>
      </c>
      <c r="D29" s="28" t="s">
        <v>82</v>
      </c>
      <c r="E29" s="31" t="s">
        <v>202</v>
      </c>
      <c r="F29" s="31" t="s">
        <v>2</v>
      </c>
      <c r="G29" s="260">
        <v>0</v>
      </c>
      <c r="H29" s="253"/>
      <c r="I29" s="15" t="e">
        <f t="shared" si="0"/>
        <v>#DIV/0!</v>
      </c>
    </row>
    <row r="30" spans="1:9" ht="110.25" hidden="1">
      <c r="A30" s="21" t="s">
        <v>79</v>
      </c>
      <c r="B30" s="278" t="s">
        <v>77</v>
      </c>
      <c r="C30" s="28" t="s">
        <v>74</v>
      </c>
      <c r="D30" s="28" t="s">
        <v>82</v>
      </c>
      <c r="E30" s="31" t="s">
        <v>202</v>
      </c>
      <c r="F30" s="31" t="s">
        <v>80</v>
      </c>
      <c r="G30" s="260">
        <v>0</v>
      </c>
      <c r="H30" s="253"/>
      <c r="I30" s="15" t="e">
        <f t="shared" si="0"/>
        <v>#DIV/0!</v>
      </c>
    </row>
    <row r="31" spans="1:9" ht="47.25" hidden="1">
      <c r="A31" s="21" t="s">
        <v>203</v>
      </c>
      <c r="B31" s="278" t="s">
        <v>77</v>
      </c>
      <c r="C31" s="28" t="s">
        <v>74</v>
      </c>
      <c r="D31" s="28" t="s">
        <v>82</v>
      </c>
      <c r="E31" s="31" t="s">
        <v>204</v>
      </c>
      <c r="F31" s="31" t="s">
        <v>2</v>
      </c>
      <c r="G31" s="260">
        <v>0</v>
      </c>
      <c r="H31" s="253"/>
      <c r="I31" s="15" t="e">
        <f t="shared" si="0"/>
        <v>#DIV/0!</v>
      </c>
    </row>
    <row r="32" spans="1:9" ht="110.25" hidden="1">
      <c r="A32" s="21" t="s">
        <v>79</v>
      </c>
      <c r="B32" s="278" t="s">
        <v>77</v>
      </c>
      <c r="C32" s="28" t="s">
        <v>74</v>
      </c>
      <c r="D32" s="28" t="s">
        <v>82</v>
      </c>
      <c r="E32" s="31" t="s">
        <v>204</v>
      </c>
      <c r="F32" s="31" t="s">
        <v>80</v>
      </c>
      <c r="G32" s="260">
        <v>0</v>
      </c>
      <c r="H32" s="253"/>
      <c r="I32" s="15" t="e">
        <f t="shared" si="0"/>
        <v>#DIV/0!</v>
      </c>
    </row>
    <row r="33" spans="1:9" hidden="1">
      <c r="A33" s="21"/>
      <c r="B33" s="278" t="s">
        <v>77</v>
      </c>
      <c r="C33" s="28" t="s">
        <v>74</v>
      </c>
      <c r="D33" s="28" t="s">
        <v>82</v>
      </c>
      <c r="E33" s="31"/>
      <c r="F33" s="31"/>
      <c r="G33" s="260"/>
      <c r="H33" s="253"/>
      <c r="I33" s="15" t="e">
        <f t="shared" si="0"/>
        <v>#DIV/0!</v>
      </c>
    </row>
    <row r="34" spans="1:9" ht="31.5" hidden="1">
      <c r="A34" s="25" t="s">
        <v>16</v>
      </c>
      <c r="B34" s="276" t="s">
        <v>77</v>
      </c>
      <c r="C34" s="27" t="s">
        <v>74</v>
      </c>
      <c r="D34" s="27" t="s">
        <v>88</v>
      </c>
      <c r="E34" s="30" t="s">
        <v>3</v>
      </c>
      <c r="F34" s="30" t="s">
        <v>2</v>
      </c>
      <c r="G34" s="256">
        <v>0</v>
      </c>
      <c r="H34" s="253"/>
      <c r="I34" s="15" t="e">
        <f t="shared" si="0"/>
        <v>#DIV/0!</v>
      </c>
    </row>
    <row r="35" spans="1:9" ht="63" hidden="1">
      <c r="A35" s="21" t="s">
        <v>215</v>
      </c>
      <c r="B35" s="278" t="s">
        <v>77</v>
      </c>
      <c r="C35" s="28" t="s">
        <v>74</v>
      </c>
      <c r="D35" s="28" t="s">
        <v>88</v>
      </c>
      <c r="E35" s="31" t="s">
        <v>170</v>
      </c>
      <c r="F35" s="31" t="s">
        <v>2</v>
      </c>
      <c r="G35" s="255">
        <v>0</v>
      </c>
      <c r="H35" s="253"/>
      <c r="I35" s="15" t="e">
        <f t="shared" si="0"/>
        <v>#DIV/0!</v>
      </c>
    </row>
    <row r="36" spans="1:9" ht="31.5" hidden="1">
      <c r="A36" s="21" t="s">
        <v>89</v>
      </c>
      <c r="B36" s="278" t="s">
        <v>77</v>
      </c>
      <c r="C36" s="28" t="s">
        <v>74</v>
      </c>
      <c r="D36" s="28" t="s">
        <v>88</v>
      </c>
      <c r="E36" s="31" t="s">
        <v>199</v>
      </c>
      <c r="F36" s="31" t="s">
        <v>2</v>
      </c>
      <c r="G36" s="255">
        <f>G37</f>
        <v>0</v>
      </c>
      <c r="H36" s="253"/>
      <c r="I36" s="15" t="e">
        <f t="shared" si="0"/>
        <v>#DIV/0!</v>
      </c>
    </row>
    <row r="37" spans="1:9" hidden="1">
      <c r="A37" s="21" t="s">
        <v>90</v>
      </c>
      <c r="B37" s="278" t="s">
        <v>77</v>
      </c>
      <c r="C37" s="28" t="s">
        <v>74</v>
      </c>
      <c r="D37" s="28" t="s">
        <v>88</v>
      </c>
      <c r="E37" s="31" t="s">
        <v>200</v>
      </c>
      <c r="F37" s="31" t="s">
        <v>2</v>
      </c>
      <c r="G37" s="255">
        <f>G38</f>
        <v>0</v>
      </c>
      <c r="H37" s="253"/>
      <c r="I37" s="15" t="e">
        <f t="shared" si="0"/>
        <v>#DIV/0!</v>
      </c>
    </row>
    <row r="38" spans="1:9" hidden="1">
      <c r="A38" s="21" t="s">
        <v>454</v>
      </c>
      <c r="B38" s="278" t="s">
        <v>77</v>
      </c>
      <c r="C38" s="28" t="s">
        <v>74</v>
      </c>
      <c r="D38" s="28" t="s">
        <v>88</v>
      </c>
      <c r="E38" s="31" t="s">
        <v>455</v>
      </c>
      <c r="F38" s="31" t="s">
        <v>2</v>
      </c>
      <c r="G38" s="255">
        <f>G39</f>
        <v>0</v>
      </c>
      <c r="H38" s="253"/>
      <c r="I38" s="15" t="e">
        <f t="shared" si="0"/>
        <v>#DIV/0!</v>
      </c>
    </row>
    <row r="39" spans="1:9" hidden="1">
      <c r="A39" s="21" t="s">
        <v>86</v>
      </c>
      <c r="B39" s="278" t="s">
        <v>77</v>
      </c>
      <c r="C39" s="28" t="s">
        <v>74</v>
      </c>
      <c r="D39" s="28" t="s">
        <v>88</v>
      </c>
      <c r="E39" s="31" t="s">
        <v>455</v>
      </c>
      <c r="F39" s="31" t="s">
        <v>87</v>
      </c>
      <c r="G39" s="255">
        <v>0</v>
      </c>
      <c r="H39" s="253"/>
      <c r="I39" s="15" t="e">
        <f t="shared" si="0"/>
        <v>#DIV/0!</v>
      </c>
    </row>
    <row r="40" spans="1:9" hidden="1">
      <c r="A40" s="21"/>
      <c r="B40" s="278"/>
      <c r="C40" s="28"/>
      <c r="D40" s="28"/>
      <c r="E40" s="31"/>
      <c r="F40" s="31"/>
      <c r="G40" s="255"/>
      <c r="H40" s="253"/>
      <c r="I40" s="15" t="e">
        <f t="shared" si="0"/>
        <v>#DIV/0!</v>
      </c>
    </row>
    <row r="41" spans="1:9" s="180" customFormat="1" ht="31.5" hidden="1">
      <c r="A41" s="25" t="s">
        <v>16</v>
      </c>
      <c r="B41" s="276" t="s">
        <v>77</v>
      </c>
      <c r="C41" s="27" t="s">
        <v>74</v>
      </c>
      <c r="D41" s="27" t="s">
        <v>88</v>
      </c>
      <c r="E41" s="30" t="s">
        <v>3</v>
      </c>
      <c r="F41" s="30" t="s">
        <v>2</v>
      </c>
      <c r="G41" s="262">
        <f t="shared" ref="G41:H43" si="2">G42</f>
        <v>0</v>
      </c>
      <c r="H41" s="262">
        <f t="shared" si="2"/>
        <v>0</v>
      </c>
      <c r="I41" s="15" t="e">
        <f t="shared" si="0"/>
        <v>#DIV/0!</v>
      </c>
    </row>
    <row r="42" spans="1:9" s="180" customFormat="1" ht="63" hidden="1">
      <c r="A42" s="21" t="s">
        <v>556</v>
      </c>
      <c r="B42" s="278" t="s">
        <v>77</v>
      </c>
      <c r="C42" s="28" t="s">
        <v>74</v>
      </c>
      <c r="D42" s="28" t="s">
        <v>88</v>
      </c>
      <c r="E42" s="31" t="s">
        <v>170</v>
      </c>
      <c r="F42" s="31" t="s">
        <v>2</v>
      </c>
      <c r="G42" s="263">
        <f t="shared" si="2"/>
        <v>0</v>
      </c>
      <c r="H42" s="263">
        <f t="shared" si="2"/>
        <v>0</v>
      </c>
      <c r="I42" s="15" t="e">
        <f t="shared" si="0"/>
        <v>#DIV/0!</v>
      </c>
    </row>
    <row r="43" spans="1:9" s="180" customFormat="1" ht="31.5" hidden="1">
      <c r="A43" s="21" t="s">
        <v>89</v>
      </c>
      <c r="B43" s="278" t="s">
        <v>77</v>
      </c>
      <c r="C43" s="28" t="s">
        <v>74</v>
      </c>
      <c r="D43" s="28" t="s">
        <v>88</v>
      </c>
      <c r="E43" s="31" t="s">
        <v>199</v>
      </c>
      <c r="F43" s="31" t="s">
        <v>2</v>
      </c>
      <c r="G43" s="263">
        <f t="shared" si="2"/>
        <v>0</v>
      </c>
      <c r="H43" s="263">
        <f t="shared" si="2"/>
        <v>0</v>
      </c>
      <c r="I43" s="15" t="e">
        <f t="shared" si="0"/>
        <v>#DIV/0!</v>
      </c>
    </row>
    <row r="44" spans="1:9" s="180" customFormat="1" hidden="1">
      <c r="A44" s="21" t="s">
        <v>90</v>
      </c>
      <c r="B44" s="278" t="s">
        <v>77</v>
      </c>
      <c r="C44" s="28" t="s">
        <v>74</v>
      </c>
      <c r="D44" s="28" t="s">
        <v>88</v>
      </c>
      <c r="E44" s="31" t="s">
        <v>200</v>
      </c>
      <c r="F44" s="31" t="s">
        <v>2</v>
      </c>
      <c r="G44" s="263">
        <f>G46</f>
        <v>0</v>
      </c>
      <c r="H44" s="263">
        <f>H46</f>
        <v>0</v>
      </c>
      <c r="I44" s="15" t="e">
        <f t="shared" si="0"/>
        <v>#DIV/0!</v>
      </c>
    </row>
    <row r="45" spans="1:9" s="180" customFormat="1" hidden="1">
      <c r="A45" s="21" t="s">
        <v>454</v>
      </c>
      <c r="B45" s="278" t="s">
        <v>77</v>
      </c>
      <c r="C45" s="28" t="s">
        <v>74</v>
      </c>
      <c r="D45" s="28" t="s">
        <v>88</v>
      </c>
      <c r="E45" s="31" t="s">
        <v>200</v>
      </c>
      <c r="F45" s="31" t="s">
        <v>2</v>
      </c>
      <c r="G45" s="263">
        <f>G46</f>
        <v>0</v>
      </c>
      <c r="H45" s="263">
        <f>H46</f>
        <v>0</v>
      </c>
      <c r="I45" s="15" t="e">
        <f t="shared" si="0"/>
        <v>#DIV/0!</v>
      </c>
    </row>
    <row r="46" spans="1:9" s="180" customFormat="1" hidden="1">
      <c r="A46" s="21" t="s">
        <v>86</v>
      </c>
      <c r="B46" s="278" t="s">
        <v>77</v>
      </c>
      <c r="C46" s="28" t="s">
        <v>74</v>
      </c>
      <c r="D46" s="28" t="s">
        <v>88</v>
      </c>
      <c r="E46" s="31" t="s">
        <v>200</v>
      </c>
      <c r="F46" s="31" t="s">
        <v>87</v>
      </c>
      <c r="G46" s="263">
        <v>0</v>
      </c>
      <c r="H46" s="253">
        <v>0</v>
      </c>
      <c r="I46" s="15" t="e">
        <f t="shared" si="0"/>
        <v>#DIV/0!</v>
      </c>
    </row>
    <row r="47" spans="1:9" ht="63" hidden="1">
      <c r="A47" s="21" t="s">
        <v>587</v>
      </c>
      <c r="B47" s="278" t="s">
        <v>77</v>
      </c>
      <c r="C47" s="28" t="s">
        <v>74</v>
      </c>
      <c r="D47" s="28" t="s">
        <v>91</v>
      </c>
      <c r="E47" s="31" t="s">
        <v>174</v>
      </c>
      <c r="F47" s="31" t="s">
        <v>2</v>
      </c>
      <c r="G47" s="255">
        <f t="shared" ref="G47:H49" si="3">G48</f>
        <v>0</v>
      </c>
      <c r="H47" s="255">
        <f t="shared" si="3"/>
        <v>0</v>
      </c>
      <c r="I47" s="15" t="e">
        <f t="shared" si="0"/>
        <v>#DIV/0!</v>
      </c>
    </row>
    <row r="48" spans="1:9" hidden="1">
      <c r="A48" s="21" t="s">
        <v>18</v>
      </c>
      <c r="B48" s="278" t="s">
        <v>77</v>
      </c>
      <c r="C48" s="28" t="s">
        <v>74</v>
      </c>
      <c r="D48" s="28" t="s">
        <v>91</v>
      </c>
      <c r="E48" s="31" t="s">
        <v>175</v>
      </c>
      <c r="F48" s="31" t="s">
        <v>2</v>
      </c>
      <c r="G48" s="255">
        <f t="shared" si="3"/>
        <v>0</v>
      </c>
      <c r="H48" s="255">
        <f t="shared" si="3"/>
        <v>0</v>
      </c>
      <c r="I48" s="15" t="e">
        <f t="shared" si="0"/>
        <v>#DIV/0!</v>
      </c>
    </row>
    <row r="49" spans="1:9" ht="31.5" hidden="1">
      <c r="A49" s="21" t="s">
        <v>94</v>
      </c>
      <c r="B49" s="278" t="s">
        <v>77</v>
      </c>
      <c r="C49" s="28" t="s">
        <v>74</v>
      </c>
      <c r="D49" s="28" t="s">
        <v>91</v>
      </c>
      <c r="E49" s="31" t="s">
        <v>176</v>
      </c>
      <c r="F49" s="31" t="s">
        <v>2</v>
      </c>
      <c r="G49" s="255">
        <f t="shared" si="3"/>
        <v>0</v>
      </c>
      <c r="H49" s="255">
        <f t="shared" si="3"/>
        <v>0</v>
      </c>
      <c r="I49" s="15" t="e">
        <f t="shared" si="0"/>
        <v>#DIV/0!</v>
      </c>
    </row>
    <row r="50" spans="1:9" hidden="1">
      <c r="A50" s="21" t="s">
        <v>86</v>
      </c>
      <c r="B50" s="278" t="s">
        <v>77</v>
      </c>
      <c r="C50" s="28" t="s">
        <v>74</v>
      </c>
      <c r="D50" s="28" t="s">
        <v>91</v>
      </c>
      <c r="E50" s="31" t="s">
        <v>176</v>
      </c>
      <c r="F50" s="31" t="s">
        <v>87</v>
      </c>
      <c r="G50" s="255">
        <v>0</v>
      </c>
      <c r="H50" s="253">
        <v>0</v>
      </c>
      <c r="I50" s="15" t="e">
        <f t="shared" si="0"/>
        <v>#DIV/0!</v>
      </c>
    </row>
    <row r="51" spans="1:9" ht="94.5">
      <c r="A51" s="21" t="s">
        <v>634</v>
      </c>
      <c r="B51" s="278" t="s">
        <v>77</v>
      </c>
      <c r="C51" s="28" t="s">
        <v>74</v>
      </c>
      <c r="D51" s="28" t="s">
        <v>82</v>
      </c>
      <c r="E51" s="31" t="s">
        <v>631</v>
      </c>
      <c r="F51" s="31" t="s">
        <v>2</v>
      </c>
      <c r="G51" s="255">
        <f>G52</f>
        <v>55.7</v>
      </c>
      <c r="H51" s="258">
        <f>H52</f>
        <v>55.7</v>
      </c>
      <c r="I51" s="15">
        <f t="shared" si="0"/>
        <v>100</v>
      </c>
    </row>
    <row r="52" spans="1:9" ht="110.25">
      <c r="A52" s="21" t="s">
        <v>79</v>
      </c>
      <c r="B52" s="278" t="s">
        <v>77</v>
      </c>
      <c r="C52" s="28" t="s">
        <v>74</v>
      </c>
      <c r="D52" s="28" t="s">
        <v>82</v>
      </c>
      <c r="E52" s="31" t="s">
        <v>631</v>
      </c>
      <c r="F52" s="31" t="s">
        <v>80</v>
      </c>
      <c r="G52" s="255">
        <v>55.7</v>
      </c>
      <c r="H52" s="258">
        <v>55.7</v>
      </c>
      <c r="I52" s="15">
        <f t="shared" si="0"/>
        <v>100</v>
      </c>
    </row>
    <row r="53" spans="1:9" ht="31.5">
      <c r="A53" s="25" t="s">
        <v>95</v>
      </c>
      <c r="B53" s="276" t="s">
        <v>77</v>
      </c>
      <c r="C53" s="27" t="s">
        <v>74</v>
      </c>
      <c r="D53" s="27" t="s">
        <v>96</v>
      </c>
      <c r="E53" s="30" t="s">
        <v>3</v>
      </c>
      <c r="F53" s="30" t="s">
        <v>2</v>
      </c>
      <c r="G53" s="256">
        <f>G54+G74+G72+G81+G85</f>
        <v>5143.3</v>
      </c>
      <c r="H53" s="256">
        <f>H54+H74+H72+H81+H85</f>
        <v>5124.5</v>
      </c>
      <c r="I53" s="15">
        <f t="shared" si="0"/>
        <v>99.634475920129091</v>
      </c>
    </row>
    <row r="54" spans="1:9" ht="63">
      <c r="A54" s="21" t="s">
        <v>556</v>
      </c>
      <c r="B54" s="278" t="s">
        <v>77</v>
      </c>
      <c r="C54" s="28" t="s">
        <v>74</v>
      </c>
      <c r="D54" s="28" t="s">
        <v>96</v>
      </c>
      <c r="E54" s="31" t="s">
        <v>170</v>
      </c>
      <c r="F54" s="31" t="s">
        <v>2</v>
      </c>
      <c r="G54" s="255">
        <f>G55+G69+G63+G59</f>
        <v>3610.4</v>
      </c>
      <c r="H54" s="255">
        <f>H55+H69+H63+H59</f>
        <v>3591.6000000000004</v>
      </c>
      <c r="I54" s="15">
        <f t="shared" si="0"/>
        <v>99.479282074008424</v>
      </c>
    </row>
    <row r="55" spans="1:9" ht="47.25">
      <c r="A55" s="21" t="s">
        <v>76</v>
      </c>
      <c r="B55" s="278" t="s">
        <v>77</v>
      </c>
      <c r="C55" s="28" t="s">
        <v>74</v>
      </c>
      <c r="D55" s="28" t="s">
        <v>96</v>
      </c>
      <c r="E55" s="31" t="s">
        <v>171</v>
      </c>
      <c r="F55" s="31" t="s">
        <v>2</v>
      </c>
      <c r="G55" s="255">
        <f>G56</f>
        <v>3438.4</v>
      </c>
      <c r="H55" s="255">
        <f>H56</f>
        <v>3419.6000000000004</v>
      </c>
      <c r="I55" s="15">
        <f t="shared" si="0"/>
        <v>99.453234062354596</v>
      </c>
    </row>
    <row r="56" spans="1:9" ht="47.25">
      <c r="A56" s="124" t="s">
        <v>97</v>
      </c>
      <c r="B56" s="277" t="s">
        <v>77</v>
      </c>
      <c r="C56" s="125" t="s">
        <v>74</v>
      </c>
      <c r="D56" s="125" t="s">
        <v>96</v>
      </c>
      <c r="E56" s="126" t="s">
        <v>177</v>
      </c>
      <c r="F56" s="126" t="s">
        <v>2</v>
      </c>
      <c r="G56" s="257">
        <f>G57+G58+G61</f>
        <v>3438.4</v>
      </c>
      <c r="H56" s="257">
        <f>H57+H58+H61</f>
        <v>3419.6000000000004</v>
      </c>
      <c r="I56" s="15">
        <f t="shared" si="0"/>
        <v>99.453234062354596</v>
      </c>
    </row>
    <row r="57" spans="1:9" ht="110.25">
      <c r="A57" s="21" t="s">
        <v>79</v>
      </c>
      <c r="B57" s="278" t="s">
        <v>77</v>
      </c>
      <c r="C57" s="28" t="s">
        <v>74</v>
      </c>
      <c r="D57" s="28" t="s">
        <v>96</v>
      </c>
      <c r="E57" s="31" t="s">
        <v>177</v>
      </c>
      <c r="F57" s="31" t="s">
        <v>80</v>
      </c>
      <c r="G57" s="255">
        <v>3140.5</v>
      </c>
      <c r="H57" s="253">
        <v>3140.4</v>
      </c>
      <c r="I57" s="15">
        <f t="shared" si="0"/>
        <v>99.99681579366343</v>
      </c>
    </row>
    <row r="58" spans="1:9" ht="31.5">
      <c r="A58" s="21" t="s">
        <v>84</v>
      </c>
      <c r="B58" s="278" t="s">
        <v>77</v>
      </c>
      <c r="C58" s="28" t="s">
        <v>74</v>
      </c>
      <c r="D58" s="28" t="s">
        <v>96</v>
      </c>
      <c r="E58" s="31" t="s">
        <v>177</v>
      </c>
      <c r="F58" s="31" t="s">
        <v>85</v>
      </c>
      <c r="G58" s="260">
        <v>281.89999999999998</v>
      </c>
      <c r="H58" s="253">
        <v>264.8</v>
      </c>
      <c r="I58" s="15">
        <f t="shared" si="0"/>
        <v>93.934019155729004</v>
      </c>
    </row>
    <row r="59" spans="1:9" ht="63">
      <c r="A59" s="116" t="s">
        <v>562</v>
      </c>
      <c r="B59" s="278" t="s">
        <v>77</v>
      </c>
      <c r="C59" s="28" t="s">
        <v>74</v>
      </c>
      <c r="D59" s="28" t="s">
        <v>96</v>
      </c>
      <c r="E59" s="31" t="s">
        <v>202</v>
      </c>
      <c r="F59" s="31" t="s">
        <v>2</v>
      </c>
      <c r="G59" s="261">
        <f>G60</f>
        <v>170.2</v>
      </c>
      <c r="H59" s="261">
        <f>H60</f>
        <v>170.2</v>
      </c>
      <c r="I59" s="15">
        <f t="shared" si="0"/>
        <v>100</v>
      </c>
    </row>
    <row r="60" spans="1:9" ht="110.25">
      <c r="A60" s="21" t="s">
        <v>79</v>
      </c>
      <c r="B60" s="278" t="s">
        <v>77</v>
      </c>
      <c r="C60" s="28" t="s">
        <v>74</v>
      </c>
      <c r="D60" s="28" t="s">
        <v>96</v>
      </c>
      <c r="E60" s="31" t="s">
        <v>202</v>
      </c>
      <c r="F60" s="31" t="s">
        <v>80</v>
      </c>
      <c r="G60" s="261">
        <v>170.2</v>
      </c>
      <c r="H60" s="261">
        <v>170.2</v>
      </c>
      <c r="I60" s="15">
        <f t="shared" si="0"/>
        <v>100</v>
      </c>
    </row>
    <row r="61" spans="1:9">
      <c r="A61" s="21" t="s">
        <v>86</v>
      </c>
      <c r="B61" s="278" t="s">
        <v>77</v>
      </c>
      <c r="C61" s="28" t="s">
        <v>74</v>
      </c>
      <c r="D61" s="28" t="s">
        <v>96</v>
      </c>
      <c r="E61" s="31" t="s">
        <v>177</v>
      </c>
      <c r="F61" s="31" t="s">
        <v>87</v>
      </c>
      <c r="G61" s="260">
        <v>16</v>
      </c>
      <c r="H61" s="253">
        <v>14.4</v>
      </c>
      <c r="I61" s="15">
        <f t="shared" si="0"/>
        <v>90</v>
      </c>
    </row>
    <row r="62" spans="1:9" ht="47.25">
      <c r="A62" s="21" t="s">
        <v>453</v>
      </c>
      <c r="B62" s="278" t="s">
        <v>77</v>
      </c>
      <c r="C62" s="28" t="s">
        <v>74</v>
      </c>
      <c r="D62" s="28" t="s">
        <v>96</v>
      </c>
      <c r="E62" s="31" t="s">
        <v>411</v>
      </c>
      <c r="F62" s="31" t="s">
        <v>2</v>
      </c>
      <c r="G62" s="260">
        <f>G69</f>
        <v>1.8</v>
      </c>
      <c r="H62" s="260">
        <f>H69</f>
        <v>1.8</v>
      </c>
      <c r="I62" s="15">
        <f t="shared" si="0"/>
        <v>100</v>
      </c>
    </row>
    <row r="63" spans="1:9" ht="31.5" hidden="1">
      <c r="A63" s="21" t="s">
        <v>412</v>
      </c>
      <c r="B63" s="278" t="s">
        <v>77</v>
      </c>
      <c r="C63" s="28" t="s">
        <v>74</v>
      </c>
      <c r="D63" s="28" t="s">
        <v>96</v>
      </c>
      <c r="E63" s="31" t="s">
        <v>413</v>
      </c>
      <c r="F63" s="31" t="s">
        <v>2</v>
      </c>
      <c r="G63" s="260">
        <f>G64+G66</f>
        <v>0</v>
      </c>
      <c r="H63" s="253"/>
      <c r="I63" s="15" t="e">
        <f t="shared" si="0"/>
        <v>#DIV/0!</v>
      </c>
    </row>
    <row r="64" spans="1:9" ht="78.75" hidden="1">
      <c r="A64" s="21" t="s">
        <v>201</v>
      </c>
      <c r="B64" s="278" t="s">
        <v>77</v>
      </c>
      <c r="C64" s="28" t="s">
        <v>74</v>
      </c>
      <c r="D64" s="28" t="s">
        <v>96</v>
      </c>
      <c r="E64" s="31" t="s">
        <v>202</v>
      </c>
      <c r="F64" s="31" t="s">
        <v>2</v>
      </c>
      <c r="G64" s="260">
        <f>G65</f>
        <v>0</v>
      </c>
      <c r="H64" s="253"/>
      <c r="I64" s="15" t="e">
        <f t="shared" si="0"/>
        <v>#DIV/0!</v>
      </c>
    </row>
    <row r="65" spans="1:9" ht="110.25" hidden="1">
      <c r="A65" s="21" t="s">
        <v>79</v>
      </c>
      <c r="B65" s="278" t="s">
        <v>77</v>
      </c>
      <c r="C65" s="28" t="s">
        <v>74</v>
      </c>
      <c r="D65" s="28" t="s">
        <v>96</v>
      </c>
      <c r="E65" s="31" t="s">
        <v>202</v>
      </c>
      <c r="F65" s="31" t="s">
        <v>80</v>
      </c>
      <c r="G65" s="260">
        <v>0</v>
      </c>
      <c r="H65" s="253"/>
      <c r="I65" s="15" t="e">
        <f t="shared" si="0"/>
        <v>#DIV/0!</v>
      </c>
    </row>
    <row r="66" spans="1:9" ht="47.25" hidden="1">
      <c r="A66" s="21" t="s">
        <v>203</v>
      </c>
      <c r="B66" s="278" t="s">
        <v>77</v>
      </c>
      <c r="C66" s="28" t="s">
        <v>74</v>
      </c>
      <c r="D66" s="28" t="s">
        <v>96</v>
      </c>
      <c r="E66" s="31" t="s">
        <v>204</v>
      </c>
      <c r="F66" s="31" t="s">
        <v>2</v>
      </c>
      <c r="G66" s="260">
        <v>0</v>
      </c>
      <c r="H66" s="253"/>
      <c r="I66" s="15" t="e">
        <f t="shared" si="0"/>
        <v>#DIV/0!</v>
      </c>
    </row>
    <row r="67" spans="1:9" ht="110.25" hidden="1">
      <c r="A67" s="21" t="s">
        <v>79</v>
      </c>
      <c r="B67" s="278" t="s">
        <v>77</v>
      </c>
      <c r="C67" s="28" t="s">
        <v>74</v>
      </c>
      <c r="D67" s="28" t="s">
        <v>96</v>
      </c>
      <c r="E67" s="31" t="s">
        <v>204</v>
      </c>
      <c r="F67" s="31" t="s">
        <v>80</v>
      </c>
      <c r="G67" s="260">
        <v>0</v>
      </c>
      <c r="H67" s="253"/>
      <c r="I67" s="15" t="e">
        <f t="shared" si="0"/>
        <v>#DIV/0!</v>
      </c>
    </row>
    <row r="68" spans="1:9" hidden="1">
      <c r="A68" s="21"/>
      <c r="B68" s="278" t="s">
        <v>77</v>
      </c>
      <c r="C68" s="28" t="s">
        <v>74</v>
      </c>
      <c r="D68" s="28" t="s">
        <v>96</v>
      </c>
      <c r="E68" s="31" t="s">
        <v>199</v>
      </c>
      <c r="F68" s="31" t="s">
        <v>2</v>
      </c>
      <c r="G68" s="260"/>
      <c r="H68" s="253"/>
      <c r="I68" s="15" t="e">
        <f t="shared" si="0"/>
        <v>#DIV/0!</v>
      </c>
    </row>
    <row r="69" spans="1:9" ht="78.75">
      <c r="A69" s="21" t="s">
        <v>98</v>
      </c>
      <c r="B69" s="278" t="s">
        <v>77</v>
      </c>
      <c r="C69" s="28" t="s">
        <v>74</v>
      </c>
      <c r="D69" s="28" t="s">
        <v>96</v>
      </c>
      <c r="E69" s="31" t="s">
        <v>178</v>
      </c>
      <c r="F69" s="31" t="s">
        <v>2</v>
      </c>
      <c r="G69" s="257">
        <f>G70</f>
        <v>1.8</v>
      </c>
      <c r="H69" s="257">
        <f>H70</f>
        <v>1.8</v>
      </c>
      <c r="I69" s="15">
        <f t="shared" si="0"/>
        <v>100</v>
      </c>
    </row>
    <row r="70" spans="1:9" ht="47.25">
      <c r="A70" s="21" t="s">
        <v>99</v>
      </c>
      <c r="B70" s="278" t="s">
        <v>77</v>
      </c>
      <c r="C70" s="28" t="s">
        <v>74</v>
      </c>
      <c r="D70" s="28" t="s">
        <v>96</v>
      </c>
      <c r="E70" s="31" t="s">
        <v>179</v>
      </c>
      <c r="F70" s="31" t="s">
        <v>2</v>
      </c>
      <c r="G70" s="255">
        <f>G71</f>
        <v>1.8</v>
      </c>
      <c r="H70" s="255">
        <f>H71</f>
        <v>1.8</v>
      </c>
      <c r="I70" s="15">
        <f t="shared" si="0"/>
        <v>100</v>
      </c>
    </row>
    <row r="71" spans="1:9" ht="31.5">
      <c r="A71" s="21" t="s">
        <v>84</v>
      </c>
      <c r="B71" s="278" t="s">
        <v>77</v>
      </c>
      <c r="C71" s="28" t="s">
        <v>74</v>
      </c>
      <c r="D71" s="28" t="s">
        <v>96</v>
      </c>
      <c r="E71" s="31" t="s">
        <v>179</v>
      </c>
      <c r="F71" s="31" t="s">
        <v>85</v>
      </c>
      <c r="G71" s="255">
        <v>1.8</v>
      </c>
      <c r="H71" s="253">
        <v>1.8</v>
      </c>
      <c r="I71" s="15">
        <f t="shared" si="0"/>
        <v>100</v>
      </c>
    </row>
    <row r="72" spans="1:9" hidden="1">
      <c r="A72" s="21" t="s">
        <v>435</v>
      </c>
      <c r="B72" s="278" t="s">
        <v>77</v>
      </c>
      <c r="C72" s="28" t="s">
        <v>74</v>
      </c>
      <c r="D72" s="28" t="s">
        <v>96</v>
      </c>
      <c r="E72" s="31" t="s">
        <v>436</v>
      </c>
      <c r="F72" s="31" t="s">
        <v>2</v>
      </c>
      <c r="G72" s="255">
        <f>G73</f>
        <v>0</v>
      </c>
      <c r="H72" s="253"/>
      <c r="I72" s="15" t="e">
        <f t="shared" si="0"/>
        <v>#DIV/0!</v>
      </c>
    </row>
    <row r="73" spans="1:9" hidden="1">
      <c r="A73" s="21" t="s">
        <v>86</v>
      </c>
      <c r="B73" s="278" t="s">
        <v>77</v>
      </c>
      <c r="C73" s="28" t="s">
        <v>74</v>
      </c>
      <c r="D73" s="28" t="s">
        <v>96</v>
      </c>
      <c r="E73" s="31" t="s">
        <v>436</v>
      </c>
      <c r="F73" s="31" t="s">
        <v>87</v>
      </c>
      <c r="G73" s="255">
        <v>0</v>
      </c>
      <c r="H73" s="253"/>
      <c r="I73" s="15" t="e">
        <f t="shared" si="0"/>
        <v>#DIV/0!</v>
      </c>
    </row>
    <row r="74" spans="1:9" ht="63">
      <c r="A74" s="21" t="s">
        <v>588</v>
      </c>
      <c r="B74" s="278" t="s">
        <v>77</v>
      </c>
      <c r="C74" s="28" t="s">
        <v>74</v>
      </c>
      <c r="D74" s="28" t="s">
        <v>96</v>
      </c>
      <c r="E74" s="31" t="s">
        <v>180</v>
      </c>
      <c r="F74" s="31" t="s">
        <v>2</v>
      </c>
      <c r="G74" s="255">
        <f>G75</f>
        <v>285</v>
      </c>
      <c r="H74" s="255">
        <f>H75</f>
        <v>285</v>
      </c>
      <c r="I74" s="15">
        <f t="shared" si="0"/>
        <v>100</v>
      </c>
    </row>
    <row r="75" spans="1:9" ht="63">
      <c r="A75" s="127" t="s">
        <v>100</v>
      </c>
      <c r="B75" s="279" t="s">
        <v>77</v>
      </c>
      <c r="C75" s="128" t="s">
        <v>74</v>
      </c>
      <c r="D75" s="128" t="s">
        <v>96</v>
      </c>
      <c r="E75" s="129" t="s">
        <v>181</v>
      </c>
      <c r="F75" s="130" t="s">
        <v>2</v>
      </c>
      <c r="G75" s="264">
        <f>G76+G80</f>
        <v>285</v>
      </c>
      <c r="H75" s="264">
        <f>H76+H80</f>
        <v>285</v>
      </c>
      <c r="I75" s="15">
        <f t="shared" si="0"/>
        <v>100</v>
      </c>
    </row>
    <row r="76" spans="1:9" ht="47.25">
      <c r="A76" s="124" t="s">
        <v>101</v>
      </c>
      <c r="B76" s="278" t="s">
        <v>77</v>
      </c>
      <c r="C76" s="28" t="s">
        <v>74</v>
      </c>
      <c r="D76" s="28" t="s">
        <v>96</v>
      </c>
      <c r="E76" s="31" t="s">
        <v>182</v>
      </c>
      <c r="F76" s="31" t="s">
        <v>2</v>
      </c>
      <c r="G76" s="257">
        <f>G77+G78</f>
        <v>285</v>
      </c>
      <c r="H76" s="257">
        <f>H77+H78</f>
        <v>285</v>
      </c>
      <c r="I76" s="15">
        <f t="shared" si="0"/>
        <v>100</v>
      </c>
    </row>
    <row r="77" spans="1:9" ht="31.5">
      <c r="A77" s="21" t="s">
        <v>84</v>
      </c>
      <c r="B77" s="278" t="s">
        <v>77</v>
      </c>
      <c r="C77" s="28" t="s">
        <v>74</v>
      </c>
      <c r="D77" s="28" t="s">
        <v>96</v>
      </c>
      <c r="E77" s="31" t="s">
        <v>182</v>
      </c>
      <c r="F77" s="31" t="s">
        <v>85</v>
      </c>
      <c r="G77" s="255">
        <v>285</v>
      </c>
      <c r="H77" s="253">
        <v>285</v>
      </c>
      <c r="I77" s="15">
        <f t="shared" si="0"/>
        <v>100</v>
      </c>
    </row>
    <row r="78" spans="1:9">
      <c r="A78" s="21" t="s">
        <v>86</v>
      </c>
      <c r="B78" s="278" t="s">
        <v>77</v>
      </c>
      <c r="C78" s="28" t="s">
        <v>74</v>
      </c>
      <c r="D78" s="28" t="s">
        <v>96</v>
      </c>
      <c r="E78" s="31" t="s">
        <v>182</v>
      </c>
      <c r="F78" s="31" t="s">
        <v>87</v>
      </c>
      <c r="G78" s="255">
        <v>0</v>
      </c>
      <c r="H78" s="253">
        <v>0</v>
      </c>
      <c r="I78" s="15" t="e">
        <f t="shared" si="0"/>
        <v>#DIV/0!</v>
      </c>
    </row>
    <row r="79" spans="1:9" ht="31.5" hidden="1">
      <c r="A79" s="131" t="s">
        <v>102</v>
      </c>
      <c r="B79" s="278" t="s">
        <v>77</v>
      </c>
      <c r="C79" s="28" t="s">
        <v>74</v>
      </c>
      <c r="D79" s="28" t="s">
        <v>96</v>
      </c>
      <c r="E79" s="31" t="s">
        <v>205</v>
      </c>
      <c r="F79" s="31" t="s">
        <v>2</v>
      </c>
      <c r="G79" s="255">
        <f>G80</f>
        <v>0</v>
      </c>
      <c r="H79" s="253">
        <v>0</v>
      </c>
      <c r="I79" s="15" t="e">
        <f t="shared" si="0"/>
        <v>#DIV/0!</v>
      </c>
    </row>
    <row r="80" spans="1:9" ht="31.5" hidden="1">
      <c r="A80" s="21" t="s">
        <v>84</v>
      </c>
      <c r="B80" s="278" t="s">
        <v>77</v>
      </c>
      <c r="C80" s="28" t="s">
        <v>74</v>
      </c>
      <c r="D80" s="28" t="s">
        <v>96</v>
      </c>
      <c r="E80" s="31" t="s">
        <v>205</v>
      </c>
      <c r="F80" s="31" t="s">
        <v>85</v>
      </c>
      <c r="G80" s="255"/>
      <c r="H80" s="253">
        <v>0</v>
      </c>
      <c r="I80" s="15" t="e">
        <f t="shared" si="0"/>
        <v>#DIV/0!</v>
      </c>
    </row>
    <row r="81" spans="1:9" ht="63" hidden="1">
      <c r="A81" s="21" t="s">
        <v>208</v>
      </c>
      <c r="B81" s="278" t="s">
        <v>77</v>
      </c>
      <c r="C81" s="28" t="s">
        <v>74</v>
      </c>
      <c r="D81" s="28" t="s">
        <v>96</v>
      </c>
      <c r="E81" s="31" t="s">
        <v>174</v>
      </c>
      <c r="F81" s="31" t="s">
        <v>2</v>
      </c>
      <c r="G81" s="255">
        <f t="shared" ref="G81:H83" si="4">G82</f>
        <v>0</v>
      </c>
      <c r="H81" s="255">
        <f t="shared" si="4"/>
        <v>0</v>
      </c>
      <c r="I81" s="15" t="e">
        <f t="shared" si="0"/>
        <v>#DIV/0!</v>
      </c>
    </row>
    <row r="82" spans="1:9" hidden="1">
      <c r="A82" s="21" t="s">
        <v>18</v>
      </c>
      <c r="B82" s="278" t="s">
        <v>77</v>
      </c>
      <c r="C82" s="28" t="s">
        <v>74</v>
      </c>
      <c r="D82" s="28" t="s">
        <v>96</v>
      </c>
      <c r="E82" s="31" t="s">
        <v>175</v>
      </c>
      <c r="F82" s="31" t="s">
        <v>2</v>
      </c>
      <c r="G82" s="255">
        <f t="shared" si="4"/>
        <v>0</v>
      </c>
      <c r="H82" s="255">
        <f t="shared" si="4"/>
        <v>0</v>
      </c>
      <c r="I82" s="15" t="e">
        <f t="shared" si="0"/>
        <v>#DIV/0!</v>
      </c>
    </row>
    <row r="83" spans="1:9" ht="31.5" hidden="1">
      <c r="A83" s="21" t="s">
        <v>94</v>
      </c>
      <c r="B83" s="278" t="s">
        <v>77</v>
      </c>
      <c r="C83" s="28" t="s">
        <v>74</v>
      </c>
      <c r="D83" s="28" t="s">
        <v>96</v>
      </c>
      <c r="E83" s="31" t="s">
        <v>176</v>
      </c>
      <c r="F83" s="31" t="s">
        <v>2</v>
      </c>
      <c r="G83" s="255">
        <f t="shared" si="4"/>
        <v>0</v>
      </c>
      <c r="H83" s="255">
        <f t="shared" si="4"/>
        <v>0</v>
      </c>
      <c r="I83" s="15" t="e">
        <f t="shared" si="0"/>
        <v>#DIV/0!</v>
      </c>
    </row>
    <row r="84" spans="1:9" hidden="1">
      <c r="A84" s="21" t="s">
        <v>86</v>
      </c>
      <c r="B84" s="278" t="s">
        <v>77</v>
      </c>
      <c r="C84" s="28" t="s">
        <v>74</v>
      </c>
      <c r="D84" s="28" t="s">
        <v>96</v>
      </c>
      <c r="E84" s="31" t="s">
        <v>176</v>
      </c>
      <c r="F84" s="31" t="s">
        <v>85</v>
      </c>
      <c r="G84" s="255">
        <v>0</v>
      </c>
      <c r="H84" s="253">
        <v>0</v>
      </c>
      <c r="I84" s="15" t="e">
        <f t="shared" si="0"/>
        <v>#DIV/0!</v>
      </c>
    </row>
    <row r="85" spans="1:9">
      <c r="A85" s="21" t="s">
        <v>610</v>
      </c>
      <c r="B85" s="278" t="s">
        <v>77</v>
      </c>
      <c r="C85" s="28" t="s">
        <v>74</v>
      </c>
      <c r="D85" s="28" t="s">
        <v>96</v>
      </c>
      <c r="E85" s="31" t="s">
        <v>176</v>
      </c>
      <c r="F85" s="31" t="s">
        <v>2</v>
      </c>
      <c r="G85" s="255">
        <f>G86</f>
        <v>1247.9000000000001</v>
      </c>
      <c r="H85" s="255">
        <f>H86</f>
        <v>1247.9000000000001</v>
      </c>
      <c r="I85" s="15">
        <f t="shared" si="0"/>
        <v>100</v>
      </c>
    </row>
    <row r="86" spans="1:9" ht="47.25">
      <c r="A86" s="21" t="s">
        <v>559</v>
      </c>
      <c r="B86" s="278" t="s">
        <v>77</v>
      </c>
      <c r="C86" s="28" t="s">
        <v>74</v>
      </c>
      <c r="D86" s="28" t="s">
        <v>96</v>
      </c>
      <c r="E86" s="31" t="s">
        <v>176</v>
      </c>
      <c r="F86" s="31" t="s">
        <v>85</v>
      </c>
      <c r="G86" s="255">
        <v>1247.9000000000001</v>
      </c>
      <c r="H86" s="258">
        <v>1247.9000000000001</v>
      </c>
      <c r="I86" s="15">
        <f t="shared" si="0"/>
        <v>100</v>
      </c>
    </row>
    <row r="87" spans="1:9" ht="47.25">
      <c r="A87" s="25" t="s">
        <v>22</v>
      </c>
      <c r="B87" s="276" t="s">
        <v>77</v>
      </c>
      <c r="C87" s="27" t="s">
        <v>103</v>
      </c>
      <c r="D87" s="27" t="s">
        <v>9</v>
      </c>
      <c r="E87" s="30" t="s">
        <v>3</v>
      </c>
      <c r="F87" s="30" t="s">
        <v>2</v>
      </c>
      <c r="G87" s="256">
        <f>G93+G98</f>
        <v>404.79999999999995</v>
      </c>
      <c r="H87" s="256">
        <f>H93+H98</f>
        <v>382.7</v>
      </c>
      <c r="I87" s="251">
        <f t="shared" si="0"/>
        <v>94.540513833992108</v>
      </c>
    </row>
    <row r="88" spans="1:9" ht="63" hidden="1">
      <c r="A88" s="124" t="s">
        <v>104</v>
      </c>
      <c r="B88" s="277" t="s">
        <v>77</v>
      </c>
      <c r="C88" s="125" t="s">
        <v>103</v>
      </c>
      <c r="D88" s="125" t="s">
        <v>105</v>
      </c>
      <c r="E88" s="126" t="s">
        <v>72</v>
      </c>
      <c r="F88" s="126" t="s">
        <v>2</v>
      </c>
      <c r="G88" s="257"/>
      <c r="H88" s="253"/>
      <c r="I88" s="15" t="e">
        <f t="shared" ref="I88:I175" si="5">H88/G88*100</f>
        <v>#DIV/0!</v>
      </c>
    </row>
    <row r="89" spans="1:9" ht="63" hidden="1">
      <c r="A89" s="21" t="s">
        <v>92</v>
      </c>
      <c r="B89" s="278" t="s">
        <v>77</v>
      </c>
      <c r="C89" s="28" t="s">
        <v>103</v>
      </c>
      <c r="D89" s="28" t="s">
        <v>105</v>
      </c>
      <c r="E89" s="31" t="s">
        <v>93</v>
      </c>
      <c r="F89" s="31" t="s">
        <v>2</v>
      </c>
      <c r="G89" s="255"/>
      <c r="H89" s="253"/>
      <c r="I89" s="15" t="e">
        <f t="shared" si="5"/>
        <v>#DIV/0!</v>
      </c>
    </row>
    <row r="90" spans="1:9" ht="31.5" hidden="1">
      <c r="A90" s="21" t="s">
        <v>106</v>
      </c>
      <c r="B90" s="278" t="s">
        <v>77</v>
      </c>
      <c r="C90" s="28" t="s">
        <v>103</v>
      </c>
      <c r="D90" s="28" t="s">
        <v>105</v>
      </c>
      <c r="E90" s="31" t="s">
        <v>107</v>
      </c>
      <c r="F90" s="31" t="s">
        <v>2</v>
      </c>
      <c r="G90" s="255"/>
      <c r="H90" s="253"/>
      <c r="I90" s="15" t="e">
        <f t="shared" si="5"/>
        <v>#DIV/0!</v>
      </c>
    </row>
    <row r="91" spans="1:9" ht="31.5" hidden="1">
      <c r="A91" s="21" t="s">
        <v>108</v>
      </c>
      <c r="B91" s="278" t="s">
        <v>77</v>
      </c>
      <c r="C91" s="28" t="s">
        <v>103</v>
      </c>
      <c r="D91" s="28" t="s">
        <v>105</v>
      </c>
      <c r="E91" s="31" t="s">
        <v>109</v>
      </c>
      <c r="F91" s="31" t="s">
        <v>2</v>
      </c>
      <c r="G91" s="255"/>
      <c r="H91" s="253"/>
      <c r="I91" s="15" t="e">
        <f t="shared" si="5"/>
        <v>#DIV/0!</v>
      </c>
    </row>
    <row r="92" spans="1:9" ht="31.5" hidden="1">
      <c r="A92" s="21" t="s">
        <v>84</v>
      </c>
      <c r="B92" s="278" t="s">
        <v>77</v>
      </c>
      <c r="C92" s="28" t="s">
        <v>103</v>
      </c>
      <c r="D92" s="28" t="s">
        <v>105</v>
      </c>
      <c r="E92" s="31" t="s">
        <v>109</v>
      </c>
      <c r="F92" s="31" t="s">
        <v>85</v>
      </c>
      <c r="G92" s="255"/>
      <c r="H92" s="253"/>
      <c r="I92" s="15" t="e">
        <f t="shared" si="5"/>
        <v>#DIV/0!</v>
      </c>
    </row>
    <row r="93" spans="1:9" ht="31.5">
      <c r="A93" s="124" t="s">
        <v>110</v>
      </c>
      <c r="B93" s="277" t="s">
        <v>77</v>
      </c>
      <c r="C93" s="125" t="s">
        <v>103</v>
      </c>
      <c r="D93" s="125" t="s">
        <v>111</v>
      </c>
      <c r="E93" s="126" t="s">
        <v>3</v>
      </c>
      <c r="F93" s="126" t="s">
        <v>2</v>
      </c>
      <c r="G93" s="257">
        <f t="shared" ref="G93:H96" si="6">G94</f>
        <v>8.3000000000000007</v>
      </c>
      <c r="H93" s="257">
        <f t="shared" si="6"/>
        <v>8.3000000000000007</v>
      </c>
      <c r="I93" s="15">
        <f t="shared" si="5"/>
        <v>100</v>
      </c>
    </row>
    <row r="94" spans="1:9" ht="63">
      <c r="A94" s="21" t="s">
        <v>587</v>
      </c>
      <c r="B94" s="278" t="s">
        <v>77</v>
      </c>
      <c r="C94" s="28" t="s">
        <v>103</v>
      </c>
      <c r="D94" s="28" t="s">
        <v>111</v>
      </c>
      <c r="E94" s="31" t="s">
        <v>174</v>
      </c>
      <c r="F94" s="31" t="s">
        <v>2</v>
      </c>
      <c r="G94" s="255">
        <f t="shared" si="6"/>
        <v>8.3000000000000007</v>
      </c>
      <c r="H94" s="255">
        <f t="shared" si="6"/>
        <v>8.3000000000000007</v>
      </c>
      <c r="I94" s="15">
        <f t="shared" si="5"/>
        <v>100</v>
      </c>
    </row>
    <row r="95" spans="1:9" ht="31.5">
      <c r="A95" s="21" t="s">
        <v>106</v>
      </c>
      <c r="B95" s="278" t="s">
        <v>77</v>
      </c>
      <c r="C95" s="28" t="s">
        <v>103</v>
      </c>
      <c r="D95" s="28" t="s">
        <v>111</v>
      </c>
      <c r="E95" s="31" t="s">
        <v>183</v>
      </c>
      <c r="F95" s="31" t="s">
        <v>2</v>
      </c>
      <c r="G95" s="255">
        <f t="shared" si="6"/>
        <v>8.3000000000000007</v>
      </c>
      <c r="H95" s="255">
        <f t="shared" si="6"/>
        <v>8.3000000000000007</v>
      </c>
      <c r="I95" s="15">
        <f t="shared" si="5"/>
        <v>100</v>
      </c>
    </row>
    <row r="96" spans="1:9" ht="31.5">
      <c r="A96" s="21" t="s">
        <v>112</v>
      </c>
      <c r="B96" s="278" t="s">
        <v>77</v>
      </c>
      <c r="C96" s="28" t="s">
        <v>103</v>
      </c>
      <c r="D96" s="28" t="s">
        <v>111</v>
      </c>
      <c r="E96" s="31" t="s">
        <v>209</v>
      </c>
      <c r="F96" s="31" t="s">
        <v>2</v>
      </c>
      <c r="G96" s="255">
        <f t="shared" si="6"/>
        <v>8.3000000000000007</v>
      </c>
      <c r="H96" s="255">
        <f t="shared" si="6"/>
        <v>8.3000000000000007</v>
      </c>
      <c r="I96" s="15">
        <f t="shared" si="5"/>
        <v>100</v>
      </c>
    </row>
    <row r="97" spans="1:9" ht="31.5">
      <c r="A97" s="21" t="s">
        <v>84</v>
      </c>
      <c r="B97" s="278" t="s">
        <v>77</v>
      </c>
      <c r="C97" s="28" t="s">
        <v>103</v>
      </c>
      <c r="D97" s="28" t="s">
        <v>111</v>
      </c>
      <c r="E97" s="31" t="s">
        <v>209</v>
      </c>
      <c r="F97" s="31" t="s">
        <v>85</v>
      </c>
      <c r="G97" s="255">
        <v>8.3000000000000007</v>
      </c>
      <c r="H97" s="253">
        <v>8.3000000000000007</v>
      </c>
      <c r="I97" s="15">
        <f t="shared" si="5"/>
        <v>100</v>
      </c>
    </row>
    <row r="98" spans="1:9" s="250" customFormat="1" ht="31.5">
      <c r="A98" s="247" t="s">
        <v>456</v>
      </c>
      <c r="B98" s="280" t="s">
        <v>77</v>
      </c>
      <c r="C98" s="248" t="s">
        <v>103</v>
      </c>
      <c r="D98" s="248" t="s">
        <v>113</v>
      </c>
      <c r="E98" s="249" t="s">
        <v>3</v>
      </c>
      <c r="F98" s="249" t="s">
        <v>2</v>
      </c>
      <c r="G98" s="265">
        <f>G99+G103+G105</f>
        <v>396.49999999999994</v>
      </c>
      <c r="H98" s="265">
        <f>H99+H103+H105</f>
        <v>374.4</v>
      </c>
      <c r="I98" s="251">
        <f t="shared" si="5"/>
        <v>94.426229508196727</v>
      </c>
    </row>
    <row r="99" spans="1:9" ht="63">
      <c r="A99" s="21" t="s">
        <v>587</v>
      </c>
      <c r="B99" s="281" t="s">
        <v>77</v>
      </c>
      <c r="C99" s="32" t="s">
        <v>103</v>
      </c>
      <c r="D99" s="32" t="s">
        <v>113</v>
      </c>
      <c r="E99" s="33" t="s">
        <v>174</v>
      </c>
      <c r="F99" s="33" t="s">
        <v>2</v>
      </c>
      <c r="G99" s="260">
        <f>G100+G107</f>
        <v>355.09999999999997</v>
      </c>
      <c r="H99" s="260">
        <f>H100+H107</f>
        <v>355</v>
      </c>
      <c r="I99" s="15">
        <f t="shared" si="5"/>
        <v>99.97183891861448</v>
      </c>
    </row>
    <row r="100" spans="1:9" ht="31.5">
      <c r="A100" s="21" t="s">
        <v>106</v>
      </c>
      <c r="B100" s="281" t="s">
        <v>77</v>
      </c>
      <c r="C100" s="32" t="s">
        <v>103</v>
      </c>
      <c r="D100" s="32" t="s">
        <v>113</v>
      </c>
      <c r="E100" s="33" t="s">
        <v>183</v>
      </c>
      <c r="F100" s="33" t="s">
        <v>2</v>
      </c>
      <c r="G100" s="260">
        <f t="shared" ref="G100:H101" si="7">G101</f>
        <v>2.7</v>
      </c>
      <c r="H100" s="260">
        <f t="shared" si="7"/>
        <v>2.7</v>
      </c>
      <c r="I100" s="15">
        <f t="shared" si="5"/>
        <v>100</v>
      </c>
    </row>
    <row r="101" spans="1:9" ht="63">
      <c r="A101" s="21" t="s">
        <v>114</v>
      </c>
      <c r="B101" s="278" t="s">
        <v>77</v>
      </c>
      <c r="C101" s="28" t="s">
        <v>103</v>
      </c>
      <c r="D101" s="28" t="s">
        <v>113</v>
      </c>
      <c r="E101" s="31" t="s">
        <v>184</v>
      </c>
      <c r="F101" s="31" t="s">
        <v>2</v>
      </c>
      <c r="G101" s="255">
        <f t="shared" si="7"/>
        <v>2.7</v>
      </c>
      <c r="H101" s="255">
        <f t="shared" si="7"/>
        <v>2.7</v>
      </c>
      <c r="I101" s="15">
        <f t="shared" si="5"/>
        <v>100</v>
      </c>
    </row>
    <row r="102" spans="1:9" ht="31.5">
      <c r="A102" s="21" t="s">
        <v>84</v>
      </c>
      <c r="B102" s="278" t="s">
        <v>77</v>
      </c>
      <c r="C102" s="28" t="s">
        <v>103</v>
      </c>
      <c r="D102" s="28" t="s">
        <v>113</v>
      </c>
      <c r="E102" s="31" t="s">
        <v>184</v>
      </c>
      <c r="F102" s="31" t="s">
        <v>85</v>
      </c>
      <c r="G102" s="255">
        <v>2.7</v>
      </c>
      <c r="H102" s="253">
        <v>2.7</v>
      </c>
      <c r="I102" s="15">
        <f t="shared" si="5"/>
        <v>100</v>
      </c>
    </row>
    <row r="103" spans="1:9" ht="31.5">
      <c r="A103" s="116" t="s">
        <v>575</v>
      </c>
      <c r="B103" s="278" t="s">
        <v>77</v>
      </c>
      <c r="C103" s="28" t="s">
        <v>103</v>
      </c>
      <c r="D103" s="28" t="s">
        <v>113</v>
      </c>
      <c r="E103" s="108" t="s">
        <v>600</v>
      </c>
      <c r="F103" s="31" t="s">
        <v>2</v>
      </c>
      <c r="G103" s="263">
        <f>G104</f>
        <v>41</v>
      </c>
      <c r="H103" s="258">
        <f>H104</f>
        <v>19.2</v>
      </c>
      <c r="I103" s="15">
        <f t="shared" si="5"/>
        <v>46.829268292682926</v>
      </c>
    </row>
    <row r="104" spans="1:9" ht="47.25">
      <c r="A104" s="116" t="s">
        <v>576</v>
      </c>
      <c r="B104" s="278" t="s">
        <v>77</v>
      </c>
      <c r="C104" s="28" t="s">
        <v>103</v>
      </c>
      <c r="D104" s="28" t="s">
        <v>113</v>
      </c>
      <c r="E104" s="108" t="s">
        <v>600</v>
      </c>
      <c r="F104" s="31" t="s">
        <v>574</v>
      </c>
      <c r="G104" s="263">
        <v>41</v>
      </c>
      <c r="H104" s="258">
        <v>19.2</v>
      </c>
      <c r="I104" s="15">
        <f t="shared" si="5"/>
        <v>46.829268292682926</v>
      </c>
    </row>
    <row r="105" spans="1:9" ht="63">
      <c r="A105" s="116" t="s">
        <v>577</v>
      </c>
      <c r="B105" s="278" t="s">
        <v>77</v>
      </c>
      <c r="C105" s="28" t="s">
        <v>103</v>
      </c>
      <c r="D105" s="28" t="s">
        <v>113</v>
      </c>
      <c r="E105" s="108" t="s">
        <v>601</v>
      </c>
      <c r="F105" s="31" t="s">
        <v>2</v>
      </c>
      <c r="G105" s="263">
        <f>G106</f>
        <v>0.4</v>
      </c>
      <c r="H105" s="258">
        <f>H106</f>
        <v>0.2</v>
      </c>
      <c r="I105" s="15">
        <f t="shared" si="5"/>
        <v>50</v>
      </c>
    </row>
    <row r="106" spans="1:9" ht="45.75">
      <c r="A106" s="191" t="s">
        <v>576</v>
      </c>
      <c r="B106" s="278" t="s">
        <v>77</v>
      </c>
      <c r="C106" s="28" t="s">
        <v>103</v>
      </c>
      <c r="D106" s="28" t="s">
        <v>113</v>
      </c>
      <c r="E106" s="108" t="s">
        <v>601</v>
      </c>
      <c r="F106" s="31" t="s">
        <v>574</v>
      </c>
      <c r="G106" s="263">
        <v>0.4</v>
      </c>
      <c r="H106" s="258">
        <v>0.2</v>
      </c>
      <c r="I106" s="15">
        <f t="shared" si="5"/>
        <v>50</v>
      </c>
    </row>
    <row r="107" spans="1:9" ht="94.5">
      <c r="A107" s="203" t="s">
        <v>602</v>
      </c>
      <c r="B107" s="276" t="s">
        <v>77</v>
      </c>
      <c r="C107" s="27" t="s">
        <v>103</v>
      </c>
      <c r="D107" s="27" t="s">
        <v>113</v>
      </c>
      <c r="E107" s="204" t="s">
        <v>603</v>
      </c>
      <c r="F107" s="204" t="s">
        <v>2</v>
      </c>
      <c r="G107" s="255">
        <f>G108</f>
        <v>352.4</v>
      </c>
      <c r="H107" s="255">
        <f>H108</f>
        <v>352.3</v>
      </c>
      <c r="I107" s="15">
        <f t="shared" si="5"/>
        <v>99.971623155505114</v>
      </c>
    </row>
    <row r="108" spans="1:9" ht="47.25">
      <c r="A108" s="116" t="s">
        <v>604</v>
      </c>
      <c r="B108" s="278" t="s">
        <v>77</v>
      </c>
      <c r="C108" s="28" t="s">
        <v>103</v>
      </c>
      <c r="D108" s="28" t="s">
        <v>113</v>
      </c>
      <c r="E108" s="108" t="s">
        <v>605</v>
      </c>
      <c r="F108" s="108" t="s">
        <v>2</v>
      </c>
      <c r="G108" s="255">
        <f>G109</f>
        <v>352.4</v>
      </c>
      <c r="H108" s="255">
        <f>H109</f>
        <v>352.3</v>
      </c>
      <c r="I108" s="15">
        <f t="shared" si="5"/>
        <v>99.971623155505114</v>
      </c>
    </row>
    <row r="109" spans="1:9" ht="47.25">
      <c r="A109" s="116" t="s">
        <v>559</v>
      </c>
      <c r="B109" s="278" t="s">
        <v>77</v>
      </c>
      <c r="C109" s="28" t="s">
        <v>103</v>
      </c>
      <c r="D109" s="28" t="s">
        <v>113</v>
      </c>
      <c r="E109" s="108" t="s">
        <v>605</v>
      </c>
      <c r="F109" s="108" t="s">
        <v>85</v>
      </c>
      <c r="G109" s="255">
        <v>352.4</v>
      </c>
      <c r="H109" s="266">
        <v>352.3</v>
      </c>
      <c r="I109" s="15">
        <f t="shared" si="5"/>
        <v>99.971623155505114</v>
      </c>
    </row>
    <row r="110" spans="1:9">
      <c r="A110" s="25" t="s">
        <v>30</v>
      </c>
      <c r="B110" s="276" t="s">
        <v>77</v>
      </c>
      <c r="C110" s="27" t="s">
        <v>82</v>
      </c>
      <c r="D110" s="27" t="s">
        <v>9</v>
      </c>
      <c r="E110" s="30" t="s">
        <v>3</v>
      </c>
      <c r="F110" s="30" t="s">
        <v>2</v>
      </c>
      <c r="G110" s="256">
        <f>G116</f>
        <v>8003.8</v>
      </c>
      <c r="H110" s="256">
        <f>H116</f>
        <v>7574.1</v>
      </c>
      <c r="I110" s="15">
        <f t="shared" si="5"/>
        <v>94.63130013243709</v>
      </c>
    </row>
    <row r="111" spans="1:9" hidden="1">
      <c r="A111" s="21" t="s">
        <v>115</v>
      </c>
      <c r="B111" s="278" t="s">
        <v>77</v>
      </c>
      <c r="C111" s="28" t="s">
        <v>82</v>
      </c>
      <c r="D111" s="28" t="s">
        <v>116</v>
      </c>
      <c r="E111" s="31" t="s">
        <v>72</v>
      </c>
      <c r="F111" s="31" t="s">
        <v>2</v>
      </c>
      <c r="G111" s="255"/>
      <c r="H111" s="253"/>
      <c r="I111" s="15" t="e">
        <f t="shared" si="5"/>
        <v>#DIV/0!</v>
      </c>
    </row>
    <row r="112" spans="1:9" ht="78.75" hidden="1">
      <c r="A112" s="21" t="s">
        <v>117</v>
      </c>
      <c r="B112" s="278" t="s">
        <v>77</v>
      </c>
      <c r="C112" s="28" t="s">
        <v>82</v>
      </c>
      <c r="D112" s="28" t="s">
        <v>116</v>
      </c>
      <c r="E112" s="31" t="s">
        <v>118</v>
      </c>
      <c r="F112" s="31" t="s">
        <v>2</v>
      </c>
      <c r="G112" s="255"/>
      <c r="H112" s="253"/>
      <c r="I112" s="15" t="e">
        <f t="shared" si="5"/>
        <v>#DIV/0!</v>
      </c>
    </row>
    <row r="113" spans="1:9" ht="31.5" hidden="1">
      <c r="A113" s="21" t="s">
        <v>106</v>
      </c>
      <c r="B113" s="278" t="s">
        <v>77</v>
      </c>
      <c r="C113" s="28" t="s">
        <v>82</v>
      </c>
      <c r="D113" s="28" t="s">
        <v>116</v>
      </c>
      <c r="E113" s="31" t="s">
        <v>119</v>
      </c>
      <c r="F113" s="31" t="s">
        <v>2</v>
      </c>
      <c r="G113" s="255"/>
      <c r="H113" s="253"/>
      <c r="I113" s="15" t="e">
        <f t="shared" si="5"/>
        <v>#DIV/0!</v>
      </c>
    </row>
    <row r="114" spans="1:9" ht="31.5" hidden="1">
      <c r="A114" s="21" t="s">
        <v>120</v>
      </c>
      <c r="B114" s="278" t="s">
        <v>77</v>
      </c>
      <c r="C114" s="28" t="s">
        <v>82</v>
      </c>
      <c r="D114" s="28" t="s">
        <v>116</v>
      </c>
      <c r="E114" s="31" t="s">
        <v>121</v>
      </c>
      <c r="F114" s="31" t="s">
        <v>2</v>
      </c>
      <c r="G114" s="255"/>
      <c r="H114" s="253"/>
      <c r="I114" s="15" t="e">
        <f t="shared" si="5"/>
        <v>#DIV/0!</v>
      </c>
    </row>
    <row r="115" spans="1:9" hidden="1">
      <c r="A115" s="21" t="s">
        <v>86</v>
      </c>
      <c r="B115" s="278" t="s">
        <v>77</v>
      </c>
      <c r="C115" s="28" t="s">
        <v>82</v>
      </c>
      <c r="D115" s="28" t="s">
        <v>116</v>
      </c>
      <c r="E115" s="31" t="s">
        <v>121</v>
      </c>
      <c r="F115" s="31" t="s">
        <v>87</v>
      </c>
      <c r="G115" s="255"/>
      <c r="H115" s="253"/>
      <c r="I115" s="15" t="e">
        <f t="shared" si="5"/>
        <v>#DIV/0!</v>
      </c>
    </row>
    <row r="116" spans="1:9" ht="31.5">
      <c r="A116" s="24" t="s">
        <v>34</v>
      </c>
      <c r="B116" s="281" t="s">
        <v>77</v>
      </c>
      <c r="C116" s="32" t="s">
        <v>82</v>
      </c>
      <c r="D116" s="32" t="s">
        <v>105</v>
      </c>
      <c r="E116" s="33" t="s">
        <v>3</v>
      </c>
      <c r="F116" s="33" t="s">
        <v>2</v>
      </c>
      <c r="G116" s="260">
        <f>G117+G132+G121+G124</f>
        <v>8003.8</v>
      </c>
      <c r="H116" s="260">
        <f>H117+H132+H121+H124</f>
        <v>7574.1</v>
      </c>
      <c r="I116" s="15">
        <f t="shared" si="5"/>
        <v>94.63130013243709</v>
      </c>
    </row>
    <row r="117" spans="1:9" ht="78.75">
      <c r="A117" s="21" t="s">
        <v>589</v>
      </c>
      <c r="B117" s="278" t="s">
        <v>77</v>
      </c>
      <c r="C117" s="28" t="s">
        <v>82</v>
      </c>
      <c r="D117" s="28" t="s">
        <v>105</v>
      </c>
      <c r="E117" s="31" t="s">
        <v>185</v>
      </c>
      <c r="F117" s="31" t="s">
        <v>2</v>
      </c>
      <c r="G117" s="255">
        <f>G118+G126+G128+G130+G138+G140</f>
        <v>8003.8</v>
      </c>
      <c r="H117" s="255">
        <f>H118+H126+H128+H130+H138+H140</f>
        <v>7574.1</v>
      </c>
      <c r="I117" s="15">
        <f t="shared" si="5"/>
        <v>94.63130013243709</v>
      </c>
    </row>
    <row r="118" spans="1:9" ht="31.5">
      <c r="A118" s="21" t="s">
        <v>106</v>
      </c>
      <c r="B118" s="278" t="s">
        <v>77</v>
      </c>
      <c r="C118" s="28" t="s">
        <v>82</v>
      </c>
      <c r="D118" s="28" t="s">
        <v>105</v>
      </c>
      <c r="E118" s="31" t="s">
        <v>186</v>
      </c>
      <c r="F118" s="31" t="s">
        <v>2</v>
      </c>
      <c r="G118" s="255">
        <f>G119</f>
        <v>2678.2</v>
      </c>
      <c r="H118" s="255">
        <f>H119</f>
        <v>2248.5</v>
      </c>
      <c r="I118" s="15">
        <f t="shared" si="5"/>
        <v>83.955641849003072</v>
      </c>
    </row>
    <row r="119" spans="1:9" ht="31.5">
      <c r="A119" s="21" t="s">
        <v>122</v>
      </c>
      <c r="B119" s="278" t="s">
        <v>77</v>
      </c>
      <c r="C119" s="28" t="s">
        <v>82</v>
      </c>
      <c r="D119" s="28" t="s">
        <v>105</v>
      </c>
      <c r="E119" s="31" t="s">
        <v>187</v>
      </c>
      <c r="F119" s="31" t="s">
        <v>2</v>
      </c>
      <c r="G119" s="255">
        <f>G120+G137</f>
        <v>2678.2</v>
      </c>
      <c r="H119" s="255">
        <f>H120+H137</f>
        <v>2248.5</v>
      </c>
      <c r="I119" s="15">
        <f t="shared" si="5"/>
        <v>83.955641849003072</v>
      </c>
    </row>
    <row r="120" spans="1:9" ht="31.5">
      <c r="A120" s="21" t="s">
        <v>84</v>
      </c>
      <c r="B120" s="278" t="s">
        <v>77</v>
      </c>
      <c r="C120" s="28" t="s">
        <v>82</v>
      </c>
      <c r="D120" s="28" t="s">
        <v>105</v>
      </c>
      <c r="E120" s="31" t="s">
        <v>187</v>
      </c>
      <c r="F120" s="31" t="s">
        <v>85</v>
      </c>
      <c r="G120" s="255">
        <v>2678.2</v>
      </c>
      <c r="H120" s="253">
        <v>2248.5</v>
      </c>
      <c r="I120" s="15">
        <f t="shared" si="5"/>
        <v>83.955641849003072</v>
      </c>
    </row>
    <row r="121" spans="1:9" ht="78.75" hidden="1">
      <c r="A121" s="21" t="s">
        <v>524</v>
      </c>
      <c r="B121" s="281" t="s">
        <v>77</v>
      </c>
      <c r="C121" s="32" t="s">
        <v>82</v>
      </c>
      <c r="D121" s="32" t="s">
        <v>105</v>
      </c>
      <c r="E121" s="33" t="s">
        <v>522</v>
      </c>
      <c r="F121" s="31" t="s">
        <v>2</v>
      </c>
      <c r="G121" s="255">
        <f>G122</f>
        <v>0</v>
      </c>
      <c r="H121" s="255">
        <f>H122</f>
        <v>0</v>
      </c>
      <c r="I121" s="15" t="e">
        <f t="shared" si="5"/>
        <v>#DIV/0!</v>
      </c>
    </row>
    <row r="122" spans="1:9" ht="63" hidden="1">
      <c r="A122" s="24" t="s">
        <v>525</v>
      </c>
      <c r="B122" s="281" t="s">
        <v>77</v>
      </c>
      <c r="C122" s="32" t="s">
        <v>82</v>
      </c>
      <c r="D122" s="32" t="s">
        <v>105</v>
      </c>
      <c r="E122" s="33" t="s">
        <v>523</v>
      </c>
      <c r="F122" s="31" t="s">
        <v>2</v>
      </c>
      <c r="G122" s="255">
        <f>G123</f>
        <v>0</v>
      </c>
      <c r="H122" s="255">
        <f>H123</f>
        <v>0</v>
      </c>
      <c r="I122" s="15" t="e">
        <f t="shared" si="5"/>
        <v>#DIV/0!</v>
      </c>
    </row>
    <row r="123" spans="1:9" ht="31.5" hidden="1">
      <c r="A123" s="24" t="s">
        <v>84</v>
      </c>
      <c r="B123" s="281" t="s">
        <v>77</v>
      </c>
      <c r="C123" s="32" t="s">
        <v>82</v>
      </c>
      <c r="D123" s="32" t="s">
        <v>105</v>
      </c>
      <c r="E123" s="33" t="s">
        <v>523</v>
      </c>
      <c r="F123" s="31" t="s">
        <v>85</v>
      </c>
      <c r="G123" s="255"/>
      <c r="H123" s="255">
        <v>0</v>
      </c>
      <c r="I123" s="15" t="e">
        <f t="shared" si="5"/>
        <v>#DIV/0!</v>
      </c>
    </row>
    <row r="124" spans="1:9" ht="78.75" hidden="1">
      <c r="A124" s="132" t="s">
        <v>527</v>
      </c>
      <c r="B124" s="281" t="s">
        <v>77</v>
      </c>
      <c r="C124" s="32" t="s">
        <v>82</v>
      </c>
      <c r="D124" s="32" t="s">
        <v>105</v>
      </c>
      <c r="E124" s="33" t="s">
        <v>526</v>
      </c>
      <c r="F124" s="31" t="s">
        <v>2</v>
      </c>
      <c r="G124" s="255">
        <f>G125</f>
        <v>0</v>
      </c>
      <c r="H124" s="255">
        <f>H125</f>
        <v>0</v>
      </c>
      <c r="I124" s="15" t="e">
        <f t="shared" si="5"/>
        <v>#DIV/0!</v>
      </c>
    </row>
    <row r="125" spans="1:9" ht="31.5" hidden="1">
      <c r="A125" s="24" t="s">
        <v>84</v>
      </c>
      <c r="B125" s="281" t="s">
        <v>77</v>
      </c>
      <c r="C125" s="32" t="s">
        <v>82</v>
      </c>
      <c r="D125" s="32" t="s">
        <v>105</v>
      </c>
      <c r="E125" s="33" t="s">
        <v>526</v>
      </c>
      <c r="F125" s="31" t="s">
        <v>85</v>
      </c>
      <c r="G125" s="255"/>
      <c r="H125" s="255">
        <v>0</v>
      </c>
      <c r="I125" s="15" t="e">
        <f t="shared" si="5"/>
        <v>#DIV/0!</v>
      </c>
    </row>
    <row r="126" spans="1:9" ht="63" hidden="1">
      <c r="A126" s="24" t="s">
        <v>424</v>
      </c>
      <c r="B126" s="281" t="s">
        <v>77</v>
      </c>
      <c r="C126" s="32" t="s">
        <v>82</v>
      </c>
      <c r="D126" s="32" t="s">
        <v>105</v>
      </c>
      <c r="E126" s="33" t="s">
        <v>422</v>
      </c>
      <c r="F126" s="31" t="s">
        <v>2</v>
      </c>
      <c r="G126" s="255">
        <f>G127</f>
        <v>0</v>
      </c>
      <c r="H126" s="255">
        <f>H127</f>
        <v>0</v>
      </c>
      <c r="I126" s="15" t="e">
        <f t="shared" si="5"/>
        <v>#DIV/0!</v>
      </c>
    </row>
    <row r="127" spans="1:9" ht="31.5" hidden="1">
      <c r="A127" s="24" t="s">
        <v>84</v>
      </c>
      <c r="B127" s="281" t="s">
        <v>77</v>
      </c>
      <c r="C127" s="32" t="s">
        <v>82</v>
      </c>
      <c r="D127" s="32" t="s">
        <v>105</v>
      </c>
      <c r="E127" s="33" t="s">
        <v>422</v>
      </c>
      <c r="F127" s="31" t="s">
        <v>85</v>
      </c>
      <c r="G127" s="255"/>
      <c r="H127" s="253"/>
      <c r="I127" s="15" t="e">
        <f t="shared" si="5"/>
        <v>#DIV/0!</v>
      </c>
    </row>
    <row r="128" spans="1:9" ht="63" hidden="1">
      <c r="A128" s="21" t="s">
        <v>425</v>
      </c>
      <c r="B128" s="278" t="s">
        <v>77</v>
      </c>
      <c r="C128" s="32" t="s">
        <v>82</v>
      </c>
      <c r="D128" s="32" t="s">
        <v>105</v>
      </c>
      <c r="E128" s="31" t="s">
        <v>426</v>
      </c>
      <c r="F128" s="31" t="s">
        <v>2</v>
      </c>
      <c r="G128" s="255">
        <f>G129</f>
        <v>0</v>
      </c>
      <c r="H128" s="253"/>
      <c r="I128" s="15" t="e">
        <f t="shared" si="5"/>
        <v>#DIV/0!</v>
      </c>
    </row>
    <row r="129" spans="1:9" ht="31.5" hidden="1">
      <c r="A129" s="21" t="s">
        <v>84</v>
      </c>
      <c r="B129" s="278" t="s">
        <v>77</v>
      </c>
      <c r="C129" s="32" t="s">
        <v>82</v>
      </c>
      <c r="D129" s="32" t="s">
        <v>105</v>
      </c>
      <c r="E129" s="31" t="s">
        <v>426</v>
      </c>
      <c r="F129" s="31" t="s">
        <v>85</v>
      </c>
      <c r="G129" s="255">
        <v>0</v>
      </c>
      <c r="H129" s="253"/>
      <c r="I129" s="15" t="e">
        <f t="shared" si="5"/>
        <v>#DIV/0!</v>
      </c>
    </row>
    <row r="130" spans="1:9" ht="63" hidden="1">
      <c r="A130" s="132" t="s">
        <v>423</v>
      </c>
      <c r="B130" s="282" t="s">
        <v>77</v>
      </c>
      <c r="C130" s="133" t="s">
        <v>82</v>
      </c>
      <c r="D130" s="133" t="s">
        <v>105</v>
      </c>
      <c r="E130" s="112" t="s">
        <v>410</v>
      </c>
      <c r="F130" s="108" t="s">
        <v>2</v>
      </c>
      <c r="G130" s="255">
        <f>G131</f>
        <v>0</v>
      </c>
      <c r="H130" s="255">
        <f>H131</f>
        <v>0</v>
      </c>
      <c r="I130" s="15" t="e">
        <f t="shared" si="5"/>
        <v>#DIV/0!</v>
      </c>
    </row>
    <row r="131" spans="1:9" ht="31.5" hidden="1">
      <c r="A131" s="132" t="s">
        <v>84</v>
      </c>
      <c r="B131" s="282" t="s">
        <v>77</v>
      </c>
      <c r="C131" s="133" t="s">
        <v>82</v>
      </c>
      <c r="D131" s="133" t="s">
        <v>105</v>
      </c>
      <c r="E131" s="112" t="s">
        <v>410</v>
      </c>
      <c r="F131" s="108" t="s">
        <v>85</v>
      </c>
      <c r="G131" s="255">
        <v>0</v>
      </c>
      <c r="H131" s="253">
        <v>0</v>
      </c>
      <c r="I131" s="15" t="e">
        <f t="shared" si="5"/>
        <v>#DIV/0!</v>
      </c>
    </row>
    <row r="132" spans="1:9" ht="78.75" hidden="1">
      <c r="A132" s="21" t="s">
        <v>448</v>
      </c>
      <c r="B132" s="278" t="s">
        <v>77</v>
      </c>
      <c r="C132" s="32" t="s">
        <v>82</v>
      </c>
      <c r="D132" s="32" t="s">
        <v>105</v>
      </c>
      <c r="E132" s="31" t="s">
        <v>449</v>
      </c>
      <c r="F132" s="31" t="s">
        <v>2</v>
      </c>
      <c r="G132" s="255">
        <f t="shared" ref="G132:H135" si="8">G133</f>
        <v>0</v>
      </c>
      <c r="H132" s="255">
        <f t="shared" si="8"/>
        <v>0</v>
      </c>
      <c r="I132" s="15" t="e">
        <f t="shared" si="5"/>
        <v>#DIV/0!</v>
      </c>
    </row>
    <row r="133" spans="1:9" ht="47.25" hidden="1">
      <c r="A133" s="116" t="s">
        <v>427</v>
      </c>
      <c r="B133" s="278" t="s">
        <v>77</v>
      </c>
      <c r="C133" s="32" t="s">
        <v>82</v>
      </c>
      <c r="D133" s="32" t="s">
        <v>105</v>
      </c>
      <c r="E133" s="108" t="s">
        <v>450</v>
      </c>
      <c r="F133" s="108" t="s">
        <v>2</v>
      </c>
      <c r="G133" s="255">
        <f t="shared" si="8"/>
        <v>0</v>
      </c>
      <c r="H133" s="255">
        <f t="shared" si="8"/>
        <v>0</v>
      </c>
      <c r="I133" s="15" t="e">
        <f t="shared" si="5"/>
        <v>#DIV/0!</v>
      </c>
    </row>
    <row r="134" spans="1:9" ht="47.25" hidden="1">
      <c r="A134" s="116" t="s">
        <v>428</v>
      </c>
      <c r="B134" s="278" t="s">
        <v>77</v>
      </c>
      <c r="C134" s="32" t="s">
        <v>82</v>
      </c>
      <c r="D134" s="32" t="s">
        <v>105</v>
      </c>
      <c r="E134" s="108" t="s">
        <v>451</v>
      </c>
      <c r="F134" s="108" t="s">
        <v>2</v>
      </c>
      <c r="G134" s="255">
        <f t="shared" si="8"/>
        <v>0</v>
      </c>
      <c r="H134" s="255">
        <f t="shared" si="8"/>
        <v>0</v>
      </c>
      <c r="I134" s="15" t="e">
        <f t="shared" si="5"/>
        <v>#DIV/0!</v>
      </c>
    </row>
    <row r="135" spans="1:9" ht="47.25" hidden="1">
      <c r="A135" s="132" t="s">
        <v>429</v>
      </c>
      <c r="B135" s="278" t="s">
        <v>77</v>
      </c>
      <c r="C135" s="32" t="s">
        <v>82</v>
      </c>
      <c r="D135" s="32" t="s">
        <v>105</v>
      </c>
      <c r="E135" s="108" t="s">
        <v>452</v>
      </c>
      <c r="F135" s="108" t="s">
        <v>2</v>
      </c>
      <c r="G135" s="255">
        <f t="shared" si="8"/>
        <v>0</v>
      </c>
      <c r="H135" s="255">
        <f t="shared" si="8"/>
        <v>0</v>
      </c>
      <c r="I135" s="15" t="e">
        <f t="shared" si="5"/>
        <v>#DIV/0!</v>
      </c>
    </row>
    <row r="136" spans="1:9" ht="31.5" hidden="1">
      <c r="A136" s="116" t="s">
        <v>84</v>
      </c>
      <c r="B136" s="278" t="s">
        <v>77</v>
      </c>
      <c r="C136" s="32" t="s">
        <v>82</v>
      </c>
      <c r="D136" s="32" t="s">
        <v>105</v>
      </c>
      <c r="E136" s="108" t="s">
        <v>452</v>
      </c>
      <c r="F136" s="108" t="s">
        <v>85</v>
      </c>
      <c r="G136" s="255">
        <v>0</v>
      </c>
      <c r="H136" s="253">
        <v>0</v>
      </c>
      <c r="I136" s="15" t="e">
        <f t="shared" si="5"/>
        <v>#DIV/0!</v>
      </c>
    </row>
    <row r="137" spans="1:9" s="180" customFormat="1" hidden="1">
      <c r="A137" s="21" t="s">
        <v>86</v>
      </c>
      <c r="B137" s="278" t="s">
        <v>77</v>
      </c>
      <c r="C137" s="28" t="s">
        <v>82</v>
      </c>
      <c r="D137" s="28" t="s">
        <v>105</v>
      </c>
      <c r="E137" s="31" t="s">
        <v>187</v>
      </c>
      <c r="F137" s="31" t="s">
        <v>87</v>
      </c>
      <c r="G137" s="263">
        <v>0</v>
      </c>
      <c r="H137" s="258">
        <v>0</v>
      </c>
      <c r="I137" s="15" t="e">
        <f t="shared" si="5"/>
        <v>#DIV/0!</v>
      </c>
    </row>
    <row r="138" spans="1:9" s="180" customFormat="1" ht="63">
      <c r="A138" s="116" t="s">
        <v>580</v>
      </c>
      <c r="B138" s="278" t="s">
        <v>77</v>
      </c>
      <c r="C138" s="28" t="s">
        <v>82</v>
      </c>
      <c r="D138" s="28" t="s">
        <v>105</v>
      </c>
      <c r="E138" s="33" t="s">
        <v>578</v>
      </c>
      <c r="F138" s="31" t="s">
        <v>2</v>
      </c>
      <c r="G138" s="263">
        <f>G139</f>
        <v>5320.3</v>
      </c>
      <c r="H138" s="258">
        <f>H139</f>
        <v>5320.3</v>
      </c>
      <c r="I138" s="15">
        <f t="shared" si="5"/>
        <v>100</v>
      </c>
    </row>
    <row r="139" spans="1:9" s="180" customFormat="1" ht="47.25">
      <c r="A139" s="116" t="s">
        <v>559</v>
      </c>
      <c r="B139" s="278" t="s">
        <v>77</v>
      </c>
      <c r="C139" s="28" t="s">
        <v>82</v>
      </c>
      <c r="D139" s="28" t="s">
        <v>105</v>
      </c>
      <c r="E139" s="33" t="s">
        <v>578</v>
      </c>
      <c r="F139" s="31" t="s">
        <v>85</v>
      </c>
      <c r="G139" s="263">
        <v>5320.3</v>
      </c>
      <c r="H139" s="258">
        <v>5320.3</v>
      </c>
      <c r="I139" s="15">
        <f t="shared" si="5"/>
        <v>100</v>
      </c>
    </row>
    <row r="140" spans="1:9" s="180" customFormat="1" ht="78.75">
      <c r="A140" s="116" t="s">
        <v>581</v>
      </c>
      <c r="B140" s="278" t="s">
        <v>77</v>
      </c>
      <c r="C140" s="28" t="s">
        <v>82</v>
      </c>
      <c r="D140" s="28" t="s">
        <v>105</v>
      </c>
      <c r="E140" s="33" t="s">
        <v>579</v>
      </c>
      <c r="F140" s="31" t="s">
        <v>2</v>
      </c>
      <c r="G140" s="263">
        <f>G141</f>
        <v>5.3</v>
      </c>
      <c r="H140" s="258">
        <f>H141</f>
        <v>5.3</v>
      </c>
      <c r="I140" s="15">
        <f t="shared" si="5"/>
        <v>100</v>
      </c>
    </row>
    <row r="141" spans="1:9" s="180" customFormat="1" ht="47.25">
      <c r="A141" s="116" t="s">
        <v>559</v>
      </c>
      <c r="B141" s="278" t="s">
        <v>77</v>
      </c>
      <c r="C141" s="28" t="s">
        <v>82</v>
      </c>
      <c r="D141" s="28" t="s">
        <v>105</v>
      </c>
      <c r="E141" s="33" t="s">
        <v>579</v>
      </c>
      <c r="F141" s="31" t="s">
        <v>85</v>
      </c>
      <c r="G141" s="263">
        <v>5.3</v>
      </c>
      <c r="H141" s="258">
        <v>5.3</v>
      </c>
      <c r="I141" s="15">
        <f t="shared" si="5"/>
        <v>100</v>
      </c>
    </row>
    <row r="142" spans="1:9" s="180" customFormat="1" ht="31.5">
      <c r="A142" s="123" t="s">
        <v>36</v>
      </c>
      <c r="B142" s="276" t="s">
        <v>77</v>
      </c>
      <c r="C142" s="27" t="s">
        <v>123</v>
      </c>
      <c r="D142" s="27" t="s">
        <v>9</v>
      </c>
      <c r="E142" s="30" t="s">
        <v>3</v>
      </c>
      <c r="F142" s="30" t="s">
        <v>2</v>
      </c>
      <c r="G142" s="256">
        <f>G143+G148+G158</f>
        <v>8134.1</v>
      </c>
      <c r="H142" s="256">
        <f>H143+H148+H158</f>
        <v>7782.8999999999987</v>
      </c>
      <c r="I142" s="251">
        <f t="shared" si="5"/>
        <v>95.682374202431717</v>
      </c>
    </row>
    <row r="143" spans="1:9" ht="110.25">
      <c r="A143" s="21" t="s">
        <v>590</v>
      </c>
      <c r="B143" s="278" t="s">
        <v>77</v>
      </c>
      <c r="C143" s="28" t="s">
        <v>123</v>
      </c>
      <c r="D143" s="28" t="s">
        <v>74</v>
      </c>
      <c r="E143" s="31" t="s">
        <v>188</v>
      </c>
      <c r="F143" s="31" t="s">
        <v>2</v>
      </c>
      <c r="G143" s="255">
        <f t="shared" ref="G143:H144" si="9">G144</f>
        <v>627.9</v>
      </c>
      <c r="H143" s="255">
        <f t="shared" si="9"/>
        <v>512</v>
      </c>
      <c r="I143" s="15">
        <f t="shared" si="5"/>
        <v>81.541646759038073</v>
      </c>
    </row>
    <row r="144" spans="1:9" ht="31.5">
      <c r="A144" s="21" t="s">
        <v>106</v>
      </c>
      <c r="B144" s="278" t="s">
        <v>77</v>
      </c>
      <c r="C144" s="28" t="s">
        <v>123</v>
      </c>
      <c r="D144" s="28" t="s">
        <v>74</v>
      </c>
      <c r="E144" s="31" t="s">
        <v>189</v>
      </c>
      <c r="F144" s="31" t="s">
        <v>2</v>
      </c>
      <c r="G144" s="255">
        <f t="shared" si="9"/>
        <v>627.9</v>
      </c>
      <c r="H144" s="255">
        <f t="shared" si="9"/>
        <v>512</v>
      </c>
      <c r="I144" s="15">
        <f t="shared" si="5"/>
        <v>81.541646759038073</v>
      </c>
    </row>
    <row r="145" spans="1:9" ht="31.5">
      <c r="A145" s="21" t="s">
        <v>124</v>
      </c>
      <c r="B145" s="278" t="s">
        <v>77</v>
      </c>
      <c r="C145" s="28" t="s">
        <v>123</v>
      </c>
      <c r="D145" s="28" t="s">
        <v>74</v>
      </c>
      <c r="E145" s="31" t="s">
        <v>190</v>
      </c>
      <c r="F145" s="31" t="s">
        <v>2</v>
      </c>
      <c r="G145" s="255">
        <f>G146+G147</f>
        <v>627.9</v>
      </c>
      <c r="H145" s="255">
        <f>H146+H147</f>
        <v>512</v>
      </c>
      <c r="I145" s="15">
        <f t="shared" si="5"/>
        <v>81.541646759038073</v>
      </c>
    </row>
    <row r="146" spans="1:9" ht="31.5">
      <c r="A146" s="21" t="s">
        <v>84</v>
      </c>
      <c r="B146" s="278" t="s">
        <v>77</v>
      </c>
      <c r="C146" s="28" t="s">
        <v>123</v>
      </c>
      <c r="D146" s="28" t="s">
        <v>74</v>
      </c>
      <c r="E146" s="31" t="s">
        <v>190</v>
      </c>
      <c r="F146" s="31" t="s">
        <v>85</v>
      </c>
      <c r="G146" s="255">
        <v>627.9</v>
      </c>
      <c r="H146" s="253">
        <v>512</v>
      </c>
      <c r="I146" s="15">
        <f t="shared" si="5"/>
        <v>81.541646759038073</v>
      </c>
    </row>
    <row r="147" spans="1:9" hidden="1">
      <c r="A147" s="21" t="s">
        <v>442</v>
      </c>
      <c r="B147" s="278" t="s">
        <v>77</v>
      </c>
      <c r="C147" s="28" t="s">
        <v>123</v>
      </c>
      <c r="D147" s="28" t="s">
        <v>74</v>
      </c>
      <c r="E147" s="31" t="s">
        <v>190</v>
      </c>
      <c r="F147" s="31" t="s">
        <v>167</v>
      </c>
      <c r="G147" s="255">
        <v>0</v>
      </c>
      <c r="H147" s="253">
        <v>0</v>
      </c>
      <c r="I147" s="15" t="e">
        <f t="shared" si="5"/>
        <v>#DIV/0!</v>
      </c>
    </row>
    <row r="148" spans="1:9">
      <c r="A148" s="124" t="s">
        <v>40</v>
      </c>
      <c r="B148" s="277" t="s">
        <v>77</v>
      </c>
      <c r="C148" s="125" t="s">
        <v>123</v>
      </c>
      <c r="D148" s="125" t="s">
        <v>75</v>
      </c>
      <c r="E148" s="126" t="s">
        <v>3</v>
      </c>
      <c r="F148" s="126" t="s">
        <v>2</v>
      </c>
      <c r="G148" s="257">
        <f>G149+G151</f>
        <v>1222.2</v>
      </c>
      <c r="H148" s="257">
        <f>H149+H151</f>
        <v>1057.3999999999999</v>
      </c>
      <c r="I148" s="15">
        <f t="shared" si="5"/>
        <v>86.516118474881338</v>
      </c>
    </row>
    <row r="149" spans="1:9" ht="31.5" hidden="1">
      <c r="A149" s="116" t="s">
        <v>94</v>
      </c>
      <c r="B149" s="278" t="s">
        <v>77</v>
      </c>
      <c r="C149" s="28" t="s">
        <v>123</v>
      </c>
      <c r="D149" s="28" t="s">
        <v>75</v>
      </c>
      <c r="E149" s="31" t="s">
        <v>176</v>
      </c>
      <c r="F149" s="31" t="s">
        <v>2</v>
      </c>
      <c r="G149" s="257">
        <f>G150</f>
        <v>0</v>
      </c>
      <c r="H149" s="257">
        <f>H150</f>
        <v>0</v>
      </c>
      <c r="I149" s="15" t="e">
        <f t="shared" si="5"/>
        <v>#DIV/0!</v>
      </c>
    </row>
    <row r="150" spans="1:9" ht="31.5" hidden="1">
      <c r="A150" s="21" t="s">
        <v>84</v>
      </c>
      <c r="B150" s="278" t="s">
        <v>77</v>
      </c>
      <c r="C150" s="28" t="s">
        <v>123</v>
      </c>
      <c r="D150" s="28" t="s">
        <v>75</v>
      </c>
      <c r="E150" s="31" t="s">
        <v>176</v>
      </c>
      <c r="F150" s="31" t="s">
        <v>85</v>
      </c>
      <c r="G150" s="257"/>
      <c r="H150" s="257"/>
      <c r="I150" s="15" t="e">
        <f t="shared" si="5"/>
        <v>#DIV/0!</v>
      </c>
    </row>
    <row r="151" spans="1:9" ht="110.25">
      <c r="A151" s="21" t="s">
        <v>590</v>
      </c>
      <c r="B151" s="278" t="s">
        <v>77</v>
      </c>
      <c r="C151" s="28" t="s">
        <v>123</v>
      </c>
      <c r="D151" s="28" t="s">
        <v>75</v>
      </c>
      <c r="E151" s="31" t="s">
        <v>188</v>
      </c>
      <c r="F151" s="31" t="s">
        <v>2</v>
      </c>
      <c r="G151" s="257">
        <f>G152+G156</f>
        <v>1222.2</v>
      </c>
      <c r="H151" s="257">
        <f>H152+H156</f>
        <v>1057.3999999999999</v>
      </c>
      <c r="I151" s="15">
        <f t="shared" si="5"/>
        <v>86.516118474881338</v>
      </c>
    </row>
    <row r="152" spans="1:9" ht="31.5">
      <c r="A152" s="21" t="s">
        <v>106</v>
      </c>
      <c r="B152" s="278" t="s">
        <v>77</v>
      </c>
      <c r="C152" s="28" t="s">
        <v>123</v>
      </c>
      <c r="D152" s="28" t="s">
        <v>75</v>
      </c>
      <c r="E152" s="31" t="s">
        <v>189</v>
      </c>
      <c r="F152" s="31" t="s">
        <v>2</v>
      </c>
      <c r="G152" s="255">
        <f>G153</f>
        <v>287.8</v>
      </c>
      <c r="H152" s="255">
        <f>H153</f>
        <v>157.6</v>
      </c>
      <c r="I152" s="15">
        <f t="shared" si="5"/>
        <v>54.760250173731748</v>
      </c>
    </row>
    <row r="153" spans="1:9" ht="31.5">
      <c r="A153" s="21" t="s">
        <v>125</v>
      </c>
      <c r="B153" s="278" t="s">
        <v>77</v>
      </c>
      <c r="C153" s="28" t="s">
        <v>123</v>
      </c>
      <c r="D153" s="28" t="s">
        <v>75</v>
      </c>
      <c r="E153" s="31" t="s">
        <v>191</v>
      </c>
      <c r="F153" s="31" t="s">
        <v>2</v>
      </c>
      <c r="G153" s="255">
        <v>287.8</v>
      </c>
      <c r="H153" s="255">
        <f>H154+H155</f>
        <v>157.6</v>
      </c>
      <c r="I153" s="15">
        <f t="shared" si="5"/>
        <v>54.760250173731748</v>
      </c>
    </row>
    <row r="154" spans="1:9" ht="31.5">
      <c r="A154" s="21" t="s">
        <v>84</v>
      </c>
      <c r="B154" s="278" t="s">
        <v>77</v>
      </c>
      <c r="C154" s="28" t="s">
        <v>123</v>
      </c>
      <c r="D154" s="28" t="s">
        <v>75</v>
      </c>
      <c r="E154" s="31" t="s">
        <v>191</v>
      </c>
      <c r="F154" s="31" t="s">
        <v>85</v>
      </c>
      <c r="G154" s="260">
        <v>250</v>
      </c>
      <c r="H154" s="253">
        <v>119.8</v>
      </c>
      <c r="I154" s="15">
        <f t="shared" si="5"/>
        <v>47.92</v>
      </c>
    </row>
    <row r="155" spans="1:9">
      <c r="A155" s="21" t="s">
        <v>86</v>
      </c>
      <c r="B155" s="278" t="s">
        <v>77</v>
      </c>
      <c r="C155" s="28" t="s">
        <v>123</v>
      </c>
      <c r="D155" s="28" t="s">
        <v>75</v>
      </c>
      <c r="E155" s="31" t="s">
        <v>191</v>
      </c>
      <c r="F155" s="31" t="s">
        <v>87</v>
      </c>
      <c r="G155" s="260">
        <v>37.799999999999997</v>
      </c>
      <c r="H155" s="253">
        <v>37.799999999999997</v>
      </c>
      <c r="I155" s="15">
        <f t="shared" si="5"/>
        <v>100</v>
      </c>
    </row>
    <row r="156" spans="1:9">
      <c r="A156" s="116" t="s">
        <v>632</v>
      </c>
      <c r="B156" s="278" t="s">
        <v>77</v>
      </c>
      <c r="C156" s="28" t="s">
        <v>123</v>
      </c>
      <c r="D156" s="28" t="s">
        <v>75</v>
      </c>
      <c r="E156" s="31" t="s">
        <v>633</v>
      </c>
      <c r="F156" s="31" t="s">
        <v>2</v>
      </c>
      <c r="G156" s="260">
        <f>G157</f>
        <v>934.4</v>
      </c>
      <c r="H156" s="258">
        <f>H157</f>
        <v>899.8</v>
      </c>
      <c r="I156" s="15">
        <f t="shared" si="5"/>
        <v>96.297089041095887</v>
      </c>
    </row>
    <row r="157" spans="1:9">
      <c r="A157" s="21" t="s">
        <v>86</v>
      </c>
      <c r="B157" s="278" t="s">
        <v>77</v>
      </c>
      <c r="C157" s="28" t="s">
        <v>123</v>
      </c>
      <c r="D157" s="28" t="s">
        <v>75</v>
      </c>
      <c r="E157" s="31" t="s">
        <v>633</v>
      </c>
      <c r="F157" s="31" t="s">
        <v>87</v>
      </c>
      <c r="G157" s="260">
        <v>934.4</v>
      </c>
      <c r="H157" s="258">
        <v>899.8</v>
      </c>
      <c r="I157" s="15">
        <f t="shared" si="5"/>
        <v>96.297089041095887</v>
      </c>
    </row>
    <row r="158" spans="1:9">
      <c r="A158" s="124" t="s">
        <v>42</v>
      </c>
      <c r="B158" s="277" t="s">
        <v>77</v>
      </c>
      <c r="C158" s="125" t="s">
        <v>123</v>
      </c>
      <c r="D158" s="125" t="s">
        <v>103</v>
      </c>
      <c r="E158" s="126" t="s">
        <v>3</v>
      </c>
      <c r="F158" s="126" t="s">
        <v>2</v>
      </c>
      <c r="G158" s="257">
        <f>G159+G181</f>
        <v>6284</v>
      </c>
      <c r="H158" s="257">
        <f>H159+H181</f>
        <v>6213.4999999999991</v>
      </c>
      <c r="I158" s="15">
        <f t="shared" si="5"/>
        <v>98.878103119032446</v>
      </c>
    </row>
    <row r="159" spans="1:9" ht="110.25">
      <c r="A159" s="21" t="s">
        <v>590</v>
      </c>
      <c r="B159" s="278" t="s">
        <v>77</v>
      </c>
      <c r="C159" s="28" t="s">
        <v>123</v>
      </c>
      <c r="D159" s="28" t="s">
        <v>103</v>
      </c>
      <c r="E159" s="31" t="s">
        <v>188</v>
      </c>
      <c r="F159" s="31" t="s">
        <v>2</v>
      </c>
      <c r="G159" s="255">
        <f>G160+G171+G175+G173+G177+G179+G200+G202+G204+G206</f>
        <v>6284</v>
      </c>
      <c r="H159" s="255">
        <f>H160+H171+H175+H173+H177+H179+H200+H202+H204+H206</f>
        <v>6213.4999999999991</v>
      </c>
      <c r="I159" s="15">
        <f t="shared" si="5"/>
        <v>98.878103119032446</v>
      </c>
    </row>
    <row r="160" spans="1:9" ht="31.5">
      <c r="A160" s="21" t="s">
        <v>106</v>
      </c>
      <c r="B160" s="278" t="s">
        <v>77</v>
      </c>
      <c r="C160" s="28" t="s">
        <v>123</v>
      </c>
      <c r="D160" s="28" t="s">
        <v>103</v>
      </c>
      <c r="E160" s="31" t="s">
        <v>189</v>
      </c>
      <c r="F160" s="31" t="s">
        <v>2</v>
      </c>
      <c r="G160" s="255">
        <f>G162+G165+G168</f>
        <v>2639.7999999999997</v>
      </c>
      <c r="H160" s="255">
        <f>H162+H165+H168</f>
        <v>2601.3999999999996</v>
      </c>
      <c r="I160" s="15">
        <f t="shared" si="5"/>
        <v>98.5453443442685</v>
      </c>
    </row>
    <row r="161" spans="1:9">
      <c r="A161" s="21" t="s">
        <v>126</v>
      </c>
      <c r="B161" s="278" t="s">
        <v>77</v>
      </c>
      <c r="C161" s="28" t="s">
        <v>123</v>
      </c>
      <c r="D161" s="28" t="s">
        <v>103</v>
      </c>
      <c r="E161" s="31" t="s">
        <v>192</v>
      </c>
      <c r="F161" s="31" t="s">
        <v>2</v>
      </c>
      <c r="G161" s="255">
        <f>G162+G165+G168</f>
        <v>2639.7999999999997</v>
      </c>
      <c r="H161" s="255">
        <f>H162+H165+H168</f>
        <v>2601.3999999999996</v>
      </c>
      <c r="I161" s="15">
        <f t="shared" si="5"/>
        <v>98.5453443442685</v>
      </c>
    </row>
    <row r="162" spans="1:9" ht="31.5">
      <c r="A162" s="21" t="s">
        <v>127</v>
      </c>
      <c r="B162" s="278" t="s">
        <v>77</v>
      </c>
      <c r="C162" s="28" t="s">
        <v>123</v>
      </c>
      <c r="D162" s="28" t="s">
        <v>103</v>
      </c>
      <c r="E162" s="31" t="s">
        <v>193</v>
      </c>
      <c r="F162" s="31" t="s">
        <v>2</v>
      </c>
      <c r="G162" s="255">
        <f>G163+G164</f>
        <v>1765.8</v>
      </c>
      <c r="H162" s="255">
        <f>H163+H164</f>
        <v>1765</v>
      </c>
      <c r="I162" s="15">
        <f t="shared" si="5"/>
        <v>99.954694755918013</v>
      </c>
    </row>
    <row r="163" spans="1:9" ht="31.5">
      <c r="A163" s="21" t="s">
        <v>84</v>
      </c>
      <c r="B163" s="278" t="s">
        <v>77</v>
      </c>
      <c r="C163" s="28" t="s">
        <v>123</v>
      </c>
      <c r="D163" s="28" t="s">
        <v>103</v>
      </c>
      <c r="E163" s="31" t="s">
        <v>193</v>
      </c>
      <c r="F163" s="31" t="s">
        <v>85</v>
      </c>
      <c r="G163" s="255">
        <v>1745.2</v>
      </c>
      <c r="H163" s="253">
        <v>1744.4</v>
      </c>
      <c r="I163" s="15">
        <f t="shared" si="5"/>
        <v>99.954159981663992</v>
      </c>
    </row>
    <row r="164" spans="1:9">
      <c r="A164" s="21" t="s">
        <v>86</v>
      </c>
      <c r="B164" s="278" t="s">
        <v>77</v>
      </c>
      <c r="C164" s="28" t="s">
        <v>123</v>
      </c>
      <c r="D164" s="28" t="s">
        <v>103</v>
      </c>
      <c r="E164" s="31" t="s">
        <v>193</v>
      </c>
      <c r="F164" s="31" t="s">
        <v>87</v>
      </c>
      <c r="G164" s="255">
        <v>20.6</v>
      </c>
      <c r="H164" s="258">
        <v>20.6</v>
      </c>
      <c r="I164" s="15">
        <f t="shared" si="5"/>
        <v>100</v>
      </c>
    </row>
    <row r="165" spans="1:9" ht="31.5">
      <c r="A165" s="21" t="s">
        <v>128</v>
      </c>
      <c r="B165" s="278" t="s">
        <v>77</v>
      </c>
      <c r="C165" s="28" t="s">
        <v>123</v>
      </c>
      <c r="D165" s="28" t="s">
        <v>103</v>
      </c>
      <c r="E165" s="31" t="s">
        <v>194</v>
      </c>
      <c r="F165" s="31" t="s">
        <v>2</v>
      </c>
      <c r="G165" s="255">
        <f>G166+G167</f>
        <v>185.1</v>
      </c>
      <c r="H165" s="255">
        <f>H166+H167</f>
        <v>185.1</v>
      </c>
      <c r="I165" s="15">
        <f t="shared" si="5"/>
        <v>100</v>
      </c>
    </row>
    <row r="166" spans="1:9" ht="110.25">
      <c r="A166" s="21" t="s">
        <v>79</v>
      </c>
      <c r="B166" s="278" t="s">
        <v>77</v>
      </c>
      <c r="C166" s="28" t="s">
        <v>123</v>
      </c>
      <c r="D166" s="28" t="s">
        <v>103</v>
      </c>
      <c r="E166" s="31" t="s">
        <v>194</v>
      </c>
      <c r="F166" s="31" t="s">
        <v>80</v>
      </c>
      <c r="G166" s="255">
        <v>146.6</v>
      </c>
      <c r="H166" s="253">
        <v>146.6</v>
      </c>
      <c r="I166" s="15">
        <f t="shared" si="5"/>
        <v>100</v>
      </c>
    </row>
    <row r="167" spans="1:9" ht="31.5">
      <c r="A167" s="21" t="s">
        <v>84</v>
      </c>
      <c r="B167" s="278" t="s">
        <v>77</v>
      </c>
      <c r="C167" s="28" t="s">
        <v>123</v>
      </c>
      <c r="D167" s="28" t="s">
        <v>103</v>
      </c>
      <c r="E167" s="31" t="s">
        <v>194</v>
      </c>
      <c r="F167" s="31" t="s">
        <v>85</v>
      </c>
      <c r="G167" s="255">
        <v>38.5</v>
      </c>
      <c r="H167" s="253">
        <v>38.5</v>
      </c>
      <c r="I167" s="15">
        <f t="shared" si="5"/>
        <v>100</v>
      </c>
    </row>
    <row r="168" spans="1:9" ht="31.5">
      <c r="A168" s="21" t="s">
        <v>129</v>
      </c>
      <c r="B168" s="278" t="s">
        <v>77</v>
      </c>
      <c r="C168" s="28" t="s">
        <v>123</v>
      </c>
      <c r="D168" s="28" t="s">
        <v>103</v>
      </c>
      <c r="E168" s="31" t="s">
        <v>195</v>
      </c>
      <c r="F168" s="31" t="s">
        <v>2</v>
      </c>
      <c r="G168" s="255">
        <f>G170+G169</f>
        <v>688.9</v>
      </c>
      <c r="H168" s="255">
        <f>H170+H169</f>
        <v>651.29999999999995</v>
      </c>
      <c r="I168" s="15">
        <f t="shared" si="5"/>
        <v>94.542023515749747</v>
      </c>
    </row>
    <row r="169" spans="1:9" ht="110.25">
      <c r="A169" s="21" t="s">
        <v>79</v>
      </c>
      <c r="B169" s="278" t="s">
        <v>77</v>
      </c>
      <c r="C169" s="28" t="s">
        <v>123</v>
      </c>
      <c r="D169" s="28" t="s">
        <v>103</v>
      </c>
      <c r="E169" s="31" t="s">
        <v>195</v>
      </c>
      <c r="F169" s="31" t="s">
        <v>80</v>
      </c>
      <c r="G169" s="255">
        <v>49.6</v>
      </c>
      <c r="H169" s="255">
        <v>48.9</v>
      </c>
      <c r="I169" s="15">
        <f t="shared" si="5"/>
        <v>98.588709677419345</v>
      </c>
    </row>
    <row r="170" spans="1:9" ht="31.5">
      <c r="A170" s="21" t="s">
        <v>84</v>
      </c>
      <c r="B170" s="278" t="s">
        <v>77</v>
      </c>
      <c r="C170" s="28" t="s">
        <v>123</v>
      </c>
      <c r="D170" s="28" t="s">
        <v>103</v>
      </c>
      <c r="E170" s="31" t="s">
        <v>195</v>
      </c>
      <c r="F170" s="31" t="s">
        <v>85</v>
      </c>
      <c r="G170" s="255">
        <v>639.29999999999995</v>
      </c>
      <c r="H170" s="259">
        <v>602.4</v>
      </c>
      <c r="I170" s="15">
        <f t="shared" si="5"/>
        <v>94.228061942749889</v>
      </c>
    </row>
    <row r="171" spans="1:9" ht="63" hidden="1">
      <c r="A171" s="21" t="s">
        <v>425</v>
      </c>
      <c r="B171" s="278" t="s">
        <v>77</v>
      </c>
      <c r="C171" s="28" t="s">
        <v>123</v>
      </c>
      <c r="D171" s="28" t="s">
        <v>103</v>
      </c>
      <c r="E171" s="31" t="s">
        <v>430</v>
      </c>
      <c r="F171" s="31" t="s">
        <v>2</v>
      </c>
      <c r="G171" s="255">
        <f>G172</f>
        <v>0</v>
      </c>
      <c r="H171" s="255">
        <f>H172</f>
        <v>0</v>
      </c>
      <c r="I171" s="15" t="e">
        <f t="shared" si="5"/>
        <v>#DIV/0!</v>
      </c>
    </row>
    <row r="172" spans="1:9" ht="31.5" hidden="1">
      <c r="A172" s="21" t="s">
        <v>84</v>
      </c>
      <c r="B172" s="278" t="s">
        <v>77</v>
      </c>
      <c r="C172" s="28" t="s">
        <v>123</v>
      </c>
      <c r="D172" s="28" t="s">
        <v>103</v>
      </c>
      <c r="E172" s="31" t="s">
        <v>430</v>
      </c>
      <c r="F172" s="31" t="s">
        <v>85</v>
      </c>
      <c r="G172" s="255">
        <v>0</v>
      </c>
      <c r="H172" s="253">
        <v>0</v>
      </c>
      <c r="I172" s="15" t="e">
        <f t="shared" si="5"/>
        <v>#DIV/0!</v>
      </c>
    </row>
    <row r="173" spans="1:9" ht="63" hidden="1">
      <c r="A173" s="116" t="s">
        <v>528</v>
      </c>
      <c r="B173" s="278" t="s">
        <v>77</v>
      </c>
      <c r="C173" s="28" t="s">
        <v>123</v>
      </c>
      <c r="D173" s="28" t="s">
        <v>103</v>
      </c>
      <c r="E173" s="108" t="s">
        <v>542</v>
      </c>
      <c r="F173" s="108" t="s">
        <v>2</v>
      </c>
      <c r="G173" s="255">
        <f>G174</f>
        <v>0</v>
      </c>
      <c r="H173" s="258">
        <f>H174</f>
        <v>0</v>
      </c>
      <c r="I173" s="15" t="e">
        <f t="shared" si="5"/>
        <v>#DIV/0!</v>
      </c>
    </row>
    <row r="174" spans="1:9" ht="31.5" hidden="1">
      <c r="A174" s="21" t="s">
        <v>84</v>
      </c>
      <c r="B174" s="278" t="s">
        <v>77</v>
      </c>
      <c r="C174" s="28" t="s">
        <v>123</v>
      </c>
      <c r="D174" s="28" t="s">
        <v>103</v>
      </c>
      <c r="E174" s="108" t="s">
        <v>542</v>
      </c>
      <c r="F174" s="108" t="s">
        <v>85</v>
      </c>
      <c r="G174" s="255"/>
      <c r="H174" s="258"/>
      <c r="I174" s="15" t="e">
        <f t="shared" si="5"/>
        <v>#DIV/0!</v>
      </c>
    </row>
    <row r="175" spans="1:9" ht="82.5" hidden="1" customHeight="1">
      <c r="A175" s="132" t="s">
        <v>539</v>
      </c>
      <c r="B175" s="282" t="s">
        <v>77</v>
      </c>
      <c r="C175" s="133" t="s">
        <v>123</v>
      </c>
      <c r="D175" s="133" t="s">
        <v>103</v>
      </c>
      <c r="E175" s="112" t="s">
        <v>543</v>
      </c>
      <c r="F175" s="108" t="s">
        <v>2</v>
      </c>
      <c r="G175" s="255">
        <f>G176</f>
        <v>0</v>
      </c>
      <c r="H175" s="255">
        <f>H176</f>
        <v>0</v>
      </c>
      <c r="I175" s="15" t="e">
        <f t="shared" si="5"/>
        <v>#DIV/0!</v>
      </c>
    </row>
    <row r="176" spans="1:9" ht="31.5" hidden="1">
      <c r="A176" s="132" t="s">
        <v>84</v>
      </c>
      <c r="B176" s="282" t="s">
        <v>77</v>
      </c>
      <c r="C176" s="133" t="s">
        <v>123</v>
      </c>
      <c r="D176" s="133" t="s">
        <v>103</v>
      </c>
      <c r="E176" s="112" t="s">
        <v>543</v>
      </c>
      <c r="F176" s="108" t="s">
        <v>85</v>
      </c>
      <c r="G176" s="255"/>
      <c r="H176" s="253">
        <v>0</v>
      </c>
      <c r="I176" s="15" t="e">
        <f t="shared" ref="I176:I207" si="10">H176/G176*100</f>
        <v>#DIV/0!</v>
      </c>
    </row>
    <row r="177" spans="1:9" ht="47.25" hidden="1">
      <c r="A177" s="116" t="s">
        <v>530</v>
      </c>
      <c r="B177" s="278" t="s">
        <v>77</v>
      </c>
      <c r="C177" s="28" t="s">
        <v>123</v>
      </c>
      <c r="D177" s="28" t="s">
        <v>103</v>
      </c>
      <c r="E177" s="31" t="s">
        <v>529</v>
      </c>
      <c r="F177" s="31" t="s">
        <v>2</v>
      </c>
      <c r="G177" s="255">
        <f>G178</f>
        <v>0</v>
      </c>
      <c r="H177" s="258">
        <f>H178</f>
        <v>0</v>
      </c>
      <c r="I177" s="15" t="e">
        <f t="shared" si="10"/>
        <v>#DIV/0!</v>
      </c>
    </row>
    <row r="178" spans="1:9" ht="31.5" hidden="1">
      <c r="A178" s="116" t="s">
        <v>84</v>
      </c>
      <c r="B178" s="278" t="s">
        <v>77</v>
      </c>
      <c r="C178" s="28" t="s">
        <v>123</v>
      </c>
      <c r="D178" s="28" t="s">
        <v>103</v>
      </c>
      <c r="E178" s="31" t="s">
        <v>529</v>
      </c>
      <c r="F178" s="31" t="s">
        <v>85</v>
      </c>
      <c r="G178" s="255"/>
      <c r="H178" s="258">
        <v>0</v>
      </c>
      <c r="I178" s="15" t="e">
        <f t="shared" si="10"/>
        <v>#DIV/0!</v>
      </c>
    </row>
    <row r="179" spans="1:9" ht="63" hidden="1">
      <c r="A179" s="116" t="s">
        <v>532</v>
      </c>
      <c r="B179" s="278" t="s">
        <v>77</v>
      </c>
      <c r="C179" s="28" t="s">
        <v>123</v>
      </c>
      <c r="D179" s="28" t="s">
        <v>103</v>
      </c>
      <c r="E179" s="31" t="s">
        <v>531</v>
      </c>
      <c r="F179" s="31" t="s">
        <v>2</v>
      </c>
      <c r="G179" s="255"/>
      <c r="H179" s="258"/>
      <c r="I179" s="15" t="e">
        <f t="shared" si="10"/>
        <v>#DIV/0!</v>
      </c>
    </row>
    <row r="180" spans="1:9" ht="31.5" hidden="1">
      <c r="A180" s="116" t="s">
        <v>84</v>
      </c>
      <c r="B180" s="278" t="s">
        <v>77</v>
      </c>
      <c r="C180" s="28" t="s">
        <v>123</v>
      </c>
      <c r="D180" s="28" t="s">
        <v>103</v>
      </c>
      <c r="E180" s="31" t="s">
        <v>531</v>
      </c>
      <c r="F180" s="31" t="s">
        <v>85</v>
      </c>
      <c r="G180" s="255">
        <v>5.0999999999999996</v>
      </c>
      <c r="H180" s="258">
        <v>0</v>
      </c>
      <c r="I180" s="15">
        <f t="shared" si="10"/>
        <v>0</v>
      </c>
    </row>
    <row r="181" spans="1:9" ht="78.75" hidden="1">
      <c r="A181" s="21" t="s">
        <v>448</v>
      </c>
      <c r="B181" s="278" t="s">
        <v>77</v>
      </c>
      <c r="C181" s="28" t="s">
        <v>123</v>
      </c>
      <c r="D181" s="28" t="s">
        <v>103</v>
      </c>
      <c r="E181" s="31" t="s">
        <v>449</v>
      </c>
      <c r="F181" s="31" t="s">
        <v>2</v>
      </c>
      <c r="G181" s="255">
        <f>G185</f>
        <v>0</v>
      </c>
      <c r="H181" s="255">
        <f>H185</f>
        <v>0</v>
      </c>
      <c r="I181" s="15" t="e">
        <f t="shared" si="10"/>
        <v>#DIV/0!</v>
      </c>
    </row>
    <row r="182" spans="1:9" ht="47.25" hidden="1">
      <c r="A182" s="116" t="s">
        <v>427</v>
      </c>
      <c r="B182" s="278" t="s">
        <v>77</v>
      </c>
      <c r="C182" s="28" t="s">
        <v>123</v>
      </c>
      <c r="D182" s="28" t="s">
        <v>103</v>
      </c>
      <c r="E182" s="108" t="s">
        <v>450</v>
      </c>
      <c r="F182" s="108" t="s">
        <v>2</v>
      </c>
      <c r="G182" s="255">
        <f t="shared" ref="G182:H184" si="11">G183</f>
        <v>0</v>
      </c>
      <c r="H182" s="255">
        <f t="shared" si="11"/>
        <v>0</v>
      </c>
      <c r="I182" s="15" t="e">
        <f t="shared" si="10"/>
        <v>#DIV/0!</v>
      </c>
    </row>
    <row r="183" spans="1:9" ht="47.25" hidden="1">
      <c r="A183" s="116" t="s">
        <v>428</v>
      </c>
      <c r="B183" s="278" t="s">
        <v>77</v>
      </c>
      <c r="C183" s="28" t="s">
        <v>123</v>
      </c>
      <c r="D183" s="28" t="s">
        <v>103</v>
      </c>
      <c r="E183" s="108" t="s">
        <v>451</v>
      </c>
      <c r="F183" s="108" t="s">
        <v>2</v>
      </c>
      <c r="G183" s="255">
        <f t="shared" si="11"/>
        <v>0</v>
      </c>
      <c r="H183" s="255">
        <f t="shared" si="11"/>
        <v>0</v>
      </c>
      <c r="I183" s="15" t="e">
        <f t="shared" si="10"/>
        <v>#DIV/0!</v>
      </c>
    </row>
    <row r="184" spans="1:9" ht="47.25" hidden="1">
      <c r="A184" s="132" t="s">
        <v>429</v>
      </c>
      <c r="B184" s="278" t="s">
        <v>77</v>
      </c>
      <c r="C184" s="28" t="s">
        <v>123</v>
      </c>
      <c r="D184" s="28" t="s">
        <v>103</v>
      </c>
      <c r="E184" s="108" t="s">
        <v>452</v>
      </c>
      <c r="F184" s="108" t="s">
        <v>2</v>
      </c>
      <c r="G184" s="255">
        <f t="shared" si="11"/>
        <v>0</v>
      </c>
      <c r="H184" s="255">
        <f t="shared" si="11"/>
        <v>0</v>
      </c>
      <c r="I184" s="15" t="e">
        <f t="shared" si="10"/>
        <v>#DIV/0!</v>
      </c>
    </row>
    <row r="185" spans="1:9" ht="31.5" hidden="1">
      <c r="A185" s="116" t="s">
        <v>84</v>
      </c>
      <c r="B185" s="278" t="s">
        <v>77</v>
      </c>
      <c r="C185" s="28" t="s">
        <v>123</v>
      </c>
      <c r="D185" s="28" t="s">
        <v>103</v>
      </c>
      <c r="E185" s="108" t="s">
        <v>452</v>
      </c>
      <c r="F185" s="108" t="s">
        <v>85</v>
      </c>
      <c r="G185" s="255">
        <v>0</v>
      </c>
      <c r="H185" s="253">
        <v>0</v>
      </c>
      <c r="I185" s="15" t="e">
        <f t="shared" si="10"/>
        <v>#DIV/0!</v>
      </c>
    </row>
    <row r="186" spans="1:9" hidden="1">
      <c r="A186" s="21"/>
      <c r="B186" s="278"/>
      <c r="C186" s="28"/>
      <c r="D186" s="28"/>
      <c r="E186" s="31"/>
      <c r="F186" s="31"/>
      <c r="G186" s="255"/>
      <c r="H186" s="253"/>
      <c r="I186" s="15" t="e">
        <f t="shared" si="10"/>
        <v>#DIV/0!</v>
      </c>
    </row>
    <row r="187" spans="1:9" hidden="1">
      <c r="A187" s="21"/>
      <c r="B187" s="278"/>
      <c r="C187" s="28"/>
      <c r="D187" s="28"/>
      <c r="E187" s="31"/>
      <c r="F187" s="31"/>
      <c r="G187" s="255"/>
      <c r="H187" s="253"/>
      <c r="I187" s="15" t="e">
        <f t="shared" si="10"/>
        <v>#DIV/0!</v>
      </c>
    </row>
    <row r="188" spans="1:9" hidden="1">
      <c r="A188" s="21"/>
      <c r="B188" s="278"/>
      <c r="C188" s="28"/>
      <c r="D188" s="28"/>
      <c r="E188" s="31"/>
      <c r="F188" s="31"/>
      <c r="G188" s="255"/>
      <c r="H188" s="253"/>
      <c r="I188" s="15" t="e">
        <f t="shared" si="10"/>
        <v>#DIV/0!</v>
      </c>
    </row>
    <row r="189" spans="1:9" hidden="1">
      <c r="A189" s="21"/>
      <c r="B189" s="278"/>
      <c r="C189" s="28"/>
      <c r="D189" s="28"/>
      <c r="E189" s="31"/>
      <c r="F189" s="31"/>
      <c r="G189" s="255"/>
      <c r="H189" s="253"/>
      <c r="I189" s="15" t="e">
        <f t="shared" si="10"/>
        <v>#DIV/0!</v>
      </c>
    </row>
    <row r="190" spans="1:9" hidden="1">
      <c r="A190" s="21"/>
      <c r="B190" s="278"/>
      <c r="C190" s="28"/>
      <c r="D190" s="28"/>
      <c r="E190" s="31"/>
      <c r="F190" s="31"/>
      <c r="G190" s="255"/>
      <c r="H190" s="253"/>
      <c r="I190" s="15" t="e">
        <f t="shared" si="10"/>
        <v>#DIV/0!</v>
      </c>
    </row>
    <row r="191" spans="1:9" hidden="1">
      <c r="A191" s="21"/>
      <c r="B191" s="278"/>
      <c r="C191" s="28"/>
      <c r="D191" s="28"/>
      <c r="E191" s="31"/>
      <c r="F191" s="31"/>
      <c r="G191" s="255"/>
      <c r="H191" s="253"/>
      <c r="I191" s="15" t="e">
        <f t="shared" si="10"/>
        <v>#DIV/0!</v>
      </c>
    </row>
    <row r="192" spans="1:9" hidden="1">
      <c r="A192" s="21"/>
      <c r="B192" s="278"/>
      <c r="C192" s="28"/>
      <c r="D192" s="28"/>
      <c r="E192" s="31"/>
      <c r="F192" s="31"/>
      <c r="G192" s="255"/>
      <c r="H192" s="253"/>
      <c r="I192" s="15" t="e">
        <f t="shared" si="10"/>
        <v>#DIV/0!</v>
      </c>
    </row>
    <row r="193" spans="1:9" hidden="1">
      <c r="A193" s="21"/>
      <c r="B193" s="278"/>
      <c r="C193" s="28"/>
      <c r="D193" s="28"/>
      <c r="E193" s="31"/>
      <c r="F193" s="31"/>
      <c r="G193" s="255"/>
      <c r="H193" s="253"/>
      <c r="I193" s="15" t="e">
        <f t="shared" si="10"/>
        <v>#DIV/0!</v>
      </c>
    </row>
    <row r="194" spans="1:9" hidden="1">
      <c r="A194" s="21"/>
      <c r="B194" s="278"/>
      <c r="C194" s="28"/>
      <c r="D194" s="28"/>
      <c r="E194" s="31"/>
      <c r="F194" s="31"/>
      <c r="G194" s="255"/>
      <c r="H194" s="253"/>
      <c r="I194" s="15" t="e">
        <f t="shared" si="10"/>
        <v>#DIV/0!</v>
      </c>
    </row>
    <row r="195" spans="1:9" hidden="1">
      <c r="A195" s="25" t="s">
        <v>130</v>
      </c>
      <c r="B195" s="276" t="s">
        <v>77</v>
      </c>
      <c r="C195" s="27" t="s">
        <v>116</v>
      </c>
      <c r="D195" s="27" t="s">
        <v>9</v>
      </c>
      <c r="E195" s="30" t="s">
        <v>3</v>
      </c>
      <c r="F195" s="30" t="s">
        <v>2</v>
      </c>
      <c r="G195" s="256">
        <f>G199</f>
        <v>6428.9000000000005</v>
      </c>
      <c r="H195" s="256">
        <f>H199</f>
        <v>6321.3</v>
      </c>
      <c r="I195" s="15">
        <f t="shared" si="10"/>
        <v>98.326307766491922</v>
      </c>
    </row>
    <row r="196" spans="1:9" hidden="1">
      <c r="A196" s="25" t="s">
        <v>44</v>
      </c>
      <c r="B196" s="276" t="s">
        <v>77</v>
      </c>
      <c r="C196" s="27" t="s">
        <v>88</v>
      </c>
      <c r="D196" s="27" t="s">
        <v>9</v>
      </c>
      <c r="E196" s="30" t="s">
        <v>3</v>
      </c>
      <c r="F196" s="30" t="s">
        <v>2</v>
      </c>
      <c r="G196" s="262">
        <f>G197</f>
        <v>0</v>
      </c>
      <c r="H196" s="256">
        <f>H197</f>
        <v>0</v>
      </c>
      <c r="I196" s="15" t="e">
        <f t="shared" si="10"/>
        <v>#DIV/0!</v>
      </c>
    </row>
    <row r="197" spans="1:9" ht="63" hidden="1">
      <c r="A197" s="21" t="s">
        <v>533</v>
      </c>
      <c r="B197" s="278" t="s">
        <v>77</v>
      </c>
      <c r="C197" s="28" t="s">
        <v>88</v>
      </c>
      <c r="D197" s="28" t="s">
        <v>123</v>
      </c>
      <c r="E197" s="31" t="s">
        <v>534</v>
      </c>
      <c r="F197" s="31" t="s">
        <v>2</v>
      </c>
      <c r="G197" s="263">
        <f>G198</f>
        <v>0</v>
      </c>
      <c r="H197" s="255">
        <f>H198</f>
        <v>0</v>
      </c>
      <c r="I197" s="15" t="e">
        <f t="shared" si="10"/>
        <v>#DIV/0!</v>
      </c>
    </row>
    <row r="198" spans="1:9" ht="31.5" hidden="1">
      <c r="A198" s="21" t="s">
        <v>84</v>
      </c>
      <c r="B198" s="278" t="s">
        <v>77</v>
      </c>
      <c r="C198" s="28" t="s">
        <v>88</v>
      </c>
      <c r="D198" s="28" t="s">
        <v>123</v>
      </c>
      <c r="E198" s="31" t="s">
        <v>534</v>
      </c>
      <c r="F198" s="31" t="s">
        <v>85</v>
      </c>
      <c r="G198" s="263"/>
      <c r="H198" s="255">
        <v>0</v>
      </c>
      <c r="I198" s="15" t="e">
        <f t="shared" si="10"/>
        <v>#DIV/0!</v>
      </c>
    </row>
    <row r="199" spans="1:9" hidden="1">
      <c r="A199" s="124" t="s">
        <v>131</v>
      </c>
      <c r="B199" s="277" t="s">
        <v>77</v>
      </c>
      <c r="C199" s="125" t="s">
        <v>116</v>
      </c>
      <c r="D199" s="125" t="s">
        <v>74</v>
      </c>
      <c r="E199" s="126" t="s">
        <v>3</v>
      </c>
      <c r="F199" s="126" t="s">
        <v>2</v>
      </c>
      <c r="G199" s="257">
        <f>G208+G240</f>
        <v>6428.9000000000005</v>
      </c>
      <c r="H199" s="257">
        <f>H208+H240</f>
        <v>6321.3</v>
      </c>
      <c r="I199" s="15">
        <f t="shared" si="10"/>
        <v>98.326307766491922</v>
      </c>
    </row>
    <row r="200" spans="1:9" ht="31.5">
      <c r="A200" s="116" t="s">
        <v>582</v>
      </c>
      <c r="B200" s="278" t="s">
        <v>77</v>
      </c>
      <c r="C200" s="28" t="s">
        <v>123</v>
      </c>
      <c r="D200" s="28" t="s">
        <v>103</v>
      </c>
      <c r="E200" s="108" t="s">
        <v>529</v>
      </c>
      <c r="F200" s="31" t="s">
        <v>2</v>
      </c>
      <c r="G200" s="263">
        <f>G201</f>
        <v>611</v>
      </c>
      <c r="H200" s="257">
        <f>H201</f>
        <v>611</v>
      </c>
      <c r="I200" s="15">
        <f t="shared" si="10"/>
        <v>100</v>
      </c>
    </row>
    <row r="201" spans="1:9" ht="47.25">
      <c r="A201" s="116" t="s">
        <v>559</v>
      </c>
      <c r="B201" s="278" t="s">
        <v>77</v>
      </c>
      <c r="C201" s="28" t="s">
        <v>123</v>
      </c>
      <c r="D201" s="28" t="s">
        <v>103</v>
      </c>
      <c r="E201" s="108" t="s">
        <v>529</v>
      </c>
      <c r="F201" s="31" t="s">
        <v>85</v>
      </c>
      <c r="G201" s="263">
        <v>611</v>
      </c>
      <c r="H201" s="257">
        <v>611</v>
      </c>
      <c r="I201" s="15">
        <f t="shared" si="10"/>
        <v>100</v>
      </c>
    </row>
    <row r="202" spans="1:9" ht="47.25">
      <c r="A202" s="116" t="s">
        <v>583</v>
      </c>
      <c r="B202" s="278" t="s">
        <v>77</v>
      </c>
      <c r="C202" s="28" t="s">
        <v>123</v>
      </c>
      <c r="D202" s="28" t="s">
        <v>103</v>
      </c>
      <c r="E202" s="108" t="s">
        <v>531</v>
      </c>
      <c r="F202" s="31" t="s">
        <v>2</v>
      </c>
      <c r="G202" s="263">
        <f>G203</f>
        <v>32.200000000000003</v>
      </c>
      <c r="H202" s="257">
        <f>H203</f>
        <v>32.200000000000003</v>
      </c>
      <c r="I202" s="15">
        <f t="shared" si="10"/>
        <v>100</v>
      </c>
    </row>
    <row r="203" spans="1:9" ht="47.25">
      <c r="A203" s="116" t="s">
        <v>559</v>
      </c>
      <c r="B203" s="278" t="s">
        <v>77</v>
      </c>
      <c r="C203" s="28" t="s">
        <v>123</v>
      </c>
      <c r="D203" s="28" t="s">
        <v>103</v>
      </c>
      <c r="E203" s="108" t="s">
        <v>531</v>
      </c>
      <c r="F203" s="31" t="s">
        <v>85</v>
      </c>
      <c r="G203" s="263">
        <v>32.200000000000003</v>
      </c>
      <c r="H203" s="257">
        <v>32.200000000000003</v>
      </c>
      <c r="I203" s="15">
        <f t="shared" si="10"/>
        <v>100</v>
      </c>
    </row>
    <row r="204" spans="1:9" ht="31.5">
      <c r="A204" s="116" t="s">
        <v>535</v>
      </c>
      <c r="B204" s="278" t="s">
        <v>77</v>
      </c>
      <c r="C204" s="28" t="s">
        <v>123</v>
      </c>
      <c r="D204" s="28" t="s">
        <v>103</v>
      </c>
      <c r="E204" s="108" t="s">
        <v>584</v>
      </c>
      <c r="F204" s="31" t="s">
        <v>2</v>
      </c>
      <c r="G204" s="263">
        <f>G205</f>
        <v>2000</v>
      </c>
      <c r="H204" s="257">
        <f>H205</f>
        <v>1978.6</v>
      </c>
      <c r="I204" s="15">
        <f t="shared" si="10"/>
        <v>98.929999999999993</v>
      </c>
    </row>
    <row r="205" spans="1:9" ht="47.25">
      <c r="A205" s="116" t="s">
        <v>559</v>
      </c>
      <c r="B205" s="278" t="s">
        <v>77</v>
      </c>
      <c r="C205" s="28" t="s">
        <v>123</v>
      </c>
      <c r="D205" s="28" t="s">
        <v>103</v>
      </c>
      <c r="E205" s="108" t="s">
        <v>584</v>
      </c>
      <c r="F205" s="31" t="s">
        <v>85</v>
      </c>
      <c r="G205" s="263">
        <v>2000</v>
      </c>
      <c r="H205" s="257">
        <v>1978.6</v>
      </c>
      <c r="I205" s="15">
        <f t="shared" si="10"/>
        <v>98.929999999999993</v>
      </c>
    </row>
    <row r="206" spans="1:9" ht="31.5">
      <c r="A206" s="116" t="s">
        <v>586</v>
      </c>
      <c r="B206" s="278" t="s">
        <v>77</v>
      </c>
      <c r="C206" s="28" t="s">
        <v>123</v>
      </c>
      <c r="D206" s="28" t="s">
        <v>103</v>
      </c>
      <c r="E206" s="108" t="s">
        <v>585</v>
      </c>
      <c r="F206" s="31" t="s">
        <v>2</v>
      </c>
      <c r="G206" s="263">
        <f>G207</f>
        <v>1001</v>
      </c>
      <c r="H206" s="257">
        <f>H207</f>
        <v>990.3</v>
      </c>
      <c r="I206" s="15">
        <f t="shared" si="10"/>
        <v>98.931068931068921</v>
      </c>
    </row>
    <row r="207" spans="1:9" ht="47.25">
      <c r="A207" s="116" t="s">
        <v>559</v>
      </c>
      <c r="B207" s="278" t="s">
        <v>77</v>
      </c>
      <c r="C207" s="28" t="s">
        <v>123</v>
      </c>
      <c r="D207" s="28" t="s">
        <v>103</v>
      </c>
      <c r="E207" s="108" t="s">
        <v>585</v>
      </c>
      <c r="F207" s="31" t="s">
        <v>85</v>
      </c>
      <c r="G207" s="263">
        <v>1001</v>
      </c>
      <c r="H207" s="257">
        <v>990.3</v>
      </c>
      <c r="I207" s="15">
        <f t="shared" si="10"/>
        <v>98.931068931068921</v>
      </c>
    </row>
    <row r="208" spans="1:9" ht="63">
      <c r="A208" s="25" t="s">
        <v>591</v>
      </c>
      <c r="B208" s="276" t="s">
        <v>77</v>
      </c>
      <c r="C208" s="27" t="s">
        <v>116</v>
      </c>
      <c r="D208" s="27" t="s">
        <v>74</v>
      </c>
      <c r="E208" s="30" t="s">
        <v>196</v>
      </c>
      <c r="F208" s="30" t="s">
        <v>2</v>
      </c>
      <c r="G208" s="256">
        <f>G216+G221+G211+G213+G215+G230+G232+G224+G227+G234+G236</f>
        <v>6428.9000000000005</v>
      </c>
      <c r="H208" s="256">
        <f>H216+H221+H211+H213+H215+H230+H232+H224+H227+H234+H236</f>
        <v>6321.3</v>
      </c>
      <c r="I208" s="15">
        <f t="shared" ref="I208:I260" si="12">H208/G208*100</f>
        <v>98.326307766491922</v>
      </c>
    </row>
    <row r="209" spans="1:9" ht="47.25" hidden="1">
      <c r="A209" s="21" t="s">
        <v>453</v>
      </c>
      <c r="B209" s="278">
        <v>980</v>
      </c>
      <c r="C209" s="28" t="s">
        <v>116</v>
      </c>
      <c r="D209" s="28" t="s">
        <v>74</v>
      </c>
      <c r="E209" s="31" t="s">
        <v>222</v>
      </c>
      <c r="F209" s="31" t="s">
        <v>2</v>
      </c>
      <c r="G209" s="256">
        <f>G210</f>
        <v>0</v>
      </c>
      <c r="H209" s="256">
        <f>H210</f>
        <v>0</v>
      </c>
      <c r="I209" s="15" t="e">
        <f t="shared" si="12"/>
        <v>#DIV/0!</v>
      </c>
    </row>
    <row r="210" spans="1:9" ht="31.5" hidden="1">
      <c r="A210" s="21" t="s">
        <v>412</v>
      </c>
      <c r="B210" s="278">
        <v>980</v>
      </c>
      <c r="C210" s="28" t="s">
        <v>116</v>
      </c>
      <c r="D210" s="28" t="s">
        <v>74</v>
      </c>
      <c r="E210" s="31" t="s">
        <v>223</v>
      </c>
      <c r="F210" s="31" t="s">
        <v>2</v>
      </c>
      <c r="G210" s="255">
        <f>G211+G213</f>
        <v>0</v>
      </c>
      <c r="H210" s="255">
        <f>H211+H213</f>
        <v>0</v>
      </c>
      <c r="I210" s="15" t="e">
        <f t="shared" si="12"/>
        <v>#DIV/0!</v>
      </c>
    </row>
    <row r="211" spans="1:9" ht="78.75" hidden="1">
      <c r="A211" s="21" t="s">
        <v>201</v>
      </c>
      <c r="B211" s="278" t="s">
        <v>77</v>
      </c>
      <c r="C211" s="28" t="s">
        <v>116</v>
      </c>
      <c r="D211" s="28" t="s">
        <v>74</v>
      </c>
      <c r="E211" s="31" t="s">
        <v>224</v>
      </c>
      <c r="F211" s="31" t="s">
        <v>2</v>
      </c>
      <c r="G211" s="255">
        <f>G212</f>
        <v>0</v>
      </c>
      <c r="H211" s="255">
        <f>H212</f>
        <v>0</v>
      </c>
      <c r="I211" s="15" t="e">
        <f t="shared" si="12"/>
        <v>#DIV/0!</v>
      </c>
    </row>
    <row r="212" spans="1:9" ht="110.25" hidden="1">
      <c r="A212" s="21" t="s">
        <v>79</v>
      </c>
      <c r="B212" s="278" t="s">
        <v>77</v>
      </c>
      <c r="C212" s="28" t="s">
        <v>116</v>
      </c>
      <c r="D212" s="28" t="s">
        <v>74</v>
      </c>
      <c r="E212" s="31" t="s">
        <v>224</v>
      </c>
      <c r="F212" s="31" t="s">
        <v>80</v>
      </c>
      <c r="G212" s="255">
        <v>0</v>
      </c>
      <c r="H212" s="253">
        <v>0</v>
      </c>
      <c r="I212" s="15" t="e">
        <f t="shared" si="12"/>
        <v>#DIV/0!</v>
      </c>
    </row>
    <row r="213" spans="1:9" ht="47.25" hidden="1">
      <c r="A213" s="21" t="s">
        <v>203</v>
      </c>
      <c r="B213" s="278" t="s">
        <v>77</v>
      </c>
      <c r="C213" s="28" t="s">
        <v>116</v>
      </c>
      <c r="D213" s="28" t="s">
        <v>74</v>
      </c>
      <c r="E213" s="31" t="s">
        <v>225</v>
      </c>
      <c r="F213" s="31" t="s">
        <v>2</v>
      </c>
      <c r="G213" s="255">
        <v>0</v>
      </c>
      <c r="H213" s="255">
        <f>H214</f>
        <v>0</v>
      </c>
      <c r="I213" s="15" t="e">
        <f t="shared" si="12"/>
        <v>#DIV/0!</v>
      </c>
    </row>
    <row r="214" spans="1:9" ht="110.25" hidden="1">
      <c r="A214" s="21" t="s">
        <v>79</v>
      </c>
      <c r="B214" s="278" t="s">
        <v>77</v>
      </c>
      <c r="C214" s="28" t="s">
        <v>116</v>
      </c>
      <c r="D214" s="28" t="s">
        <v>74</v>
      </c>
      <c r="E214" s="31" t="s">
        <v>225</v>
      </c>
      <c r="F214" s="31" t="s">
        <v>80</v>
      </c>
      <c r="G214" s="255">
        <v>0</v>
      </c>
      <c r="H214" s="253">
        <v>0</v>
      </c>
      <c r="I214" s="15" t="e">
        <f t="shared" si="12"/>
        <v>#DIV/0!</v>
      </c>
    </row>
    <row r="215" spans="1:9" ht="63" hidden="1">
      <c r="A215" s="21" t="s">
        <v>457</v>
      </c>
      <c r="B215" s="278" t="s">
        <v>77</v>
      </c>
      <c r="C215" s="28" t="s">
        <v>116</v>
      </c>
      <c r="D215" s="28" t="s">
        <v>74</v>
      </c>
      <c r="E215" s="31" t="s">
        <v>446</v>
      </c>
      <c r="F215" s="31" t="s">
        <v>85</v>
      </c>
      <c r="G215" s="255">
        <v>0</v>
      </c>
      <c r="H215" s="253"/>
      <c r="I215" s="15" t="e">
        <f t="shared" si="12"/>
        <v>#DIV/0!</v>
      </c>
    </row>
    <row r="216" spans="1:9" ht="47.25">
      <c r="A216" s="21" t="s">
        <v>132</v>
      </c>
      <c r="B216" s="278" t="s">
        <v>77</v>
      </c>
      <c r="C216" s="28" t="s">
        <v>116</v>
      </c>
      <c r="D216" s="28" t="s">
        <v>74</v>
      </c>
      <c r="E216" s="31" t="s">
        <v>197</v>
      </c>
      <c r="F216" s="31" t="s">
        <v>2</v>
      </c>
      <c r="G216" s="255">
        <f>G217+G238+G239</f>
        <v>4702.7</v>
      </c>
      <c r="H216" s="255">
        <f>H217+H238+H239</f>
        <v>4595.1000000000004</v>
      </c>
      <c r="I216" s="15">
        <f t="shared" si="12"/>
        <v>97.711952708018813</v>
      </c>
    </row>
    <row r="217" spans="1:9">
      <c r="A217" s="21" t="s">
        <v>133</v>
      </c>
      <c r="B217" s="278" t="s">
        <v>77</v>
      </c>
      <c r="C217" s="28" t="s">
        <v>116</v>
      </c>
      <c r="D217" s="28" t="s">
        <v>74</v>
      </c>
      <c r="E217" s="31" t="s">
        <v>198</v>
      </c>
      <c r="F217" s="31" t="s">
        <v>2</v>
      </c>
      <c r="G217" s="255">
        <f>G218+G219+G220</f>
        <v>4485.1000000000004</v>
      </c>
      <c r="H217" s="255">
        <f>H218+H219+H220</f>
        <v>4382.3</v>
      </c>
      <c r="I217" s="15">
        <f t="shared" si="12"/>
        <v>97.707966377561249</v>
      </c>
    </row>
    <row r="218" spans="1:9" ht="110.25">
      <c r="A218" s="21" t="s">
        <v>79</v>
      </c>
      <c r="B218" s="278" t="s">
        <v>77</v>
      </c>
      <c r="C218" s="28" t="s">
        <v>116</v>
      </c>
      <c r="D218" s="28" t="s">
        <v>74</v>
      </c>
      <c r="E218" s="31" t="s">
        <v>198</v>
      </c>
      <c r="F218" s="31" t="s">
        <v>80</v>
      </c>
      <c r="G218" s="255">
        <v>2986.1</v>
      </c>
      <c r="H218" s="253">
        <v>2980.9</v>
      </c>
      <c r="I218" s="15">
        <f t="shared" si="12"/>
        <v>99.825859817152818</v>
      </c>
    </row>
    <row r="219" spans="1:9" ht="31.5">
      <c r="A219" s="21" t="s">
        <v>84</v>
      </c>
      <c r="B219" s="278" t="s">
        <v>77</v>
      </c>
      <c r="C219" s="28" t="s">
        <v>116</v>
      </c>
      <c r="D219" s="28" t="s">
        <v>74</v>
      </c>
      <c r="E219" s="31" t="s">
        <v>198</v>
      </c>
      <c r="F219" s="31" t="s">
        <v>85</v>
      </c>
      <c r="G219" s="260">
        <v>1473.7</v>
      </c>
      <c r="H219" s="253">
        <v>1376.1</v>
      </c>
      <c r="I219" s="15">
        <f t="shared" si="12"/>
        <v>93.37721381556625</v>
      </c>
    </row>
    <row r="220" spans="1:9">
      <c r="A220" s="21" t="s">
        <v>86</v>
      </c>
      <c r="B220" s="278" t="s">
        <v>77</v>
      </c>
      <c r="C220" s="28" t="s">
        <v>116</v>
      </c>
      <c r="D220" s="28" t="s">
        <v>74</v>
      </c>
      <c r="E220" s="31" t="s">
        <v>198</v>
      </c>
      <c r="F220" s="31" t="s">
        <v>87</v>
      </c>
      <c r="G220" s="260">
        <v>25.3</v>
      </c>
      <c r="H220" s="253">
        <v>25.3</v>
      </c>
      <c r="I220" s="15">
        <f t="shared" si="12"/>
        <v>100</v>
      </c>
    </row>
    <row r="221" spans="1:9" ht="31.5" hidden="1">
      <c r="A221" s="21" t="s">
        <v>134</v>
      </c>
      <c r="B221" s="278" t="s">
        <v>77</v>
      </c>
      <c r="C221" s="28" t="s">
        <v>116</v>
      </c>
      <c r="D221" s="28" t="s">
        <v>74</v>
      </c>
      <c r="E221" s="31" t="s">
        <v>135</v>
      </c>
      <c r="F221" s="31" t="s">
        <v>2</v>
      </c>
      <c r="G221" s="255"/>
      <c r="H221" s="253"/>
      <c r="I221" s="15" t="e">
        <f t="shared" si="12"/>
        <v>#DIV/0!</v>
      </c>
    </row>
    <row r="222" spans="1:9" ht="31.5" hidden="1">
      <c r="A222" s="21" t="s">
        <v>206</v>
      </c>
      <c r="B222" s="278" t="s">
        <v>77</v>
      </c>
      <c r="C222" s="28" t="s">
        <v>116</v>
      </c>
      <c r="D222" s="28" t="s">
        <v>74</v>
      </c>
      <c r="E222" s="31" t="s">
        <v>207</v>
      </c>
      <c r="F222" s="31" t="s">
        <v>2</v>
      </c>
      <c r="G222" s="255"/>
      <c r="H222" s="253"/>
      <c r="I222" s="15" t="e">
        <f t="shared" si="12"/>
        <v>#DIV/0!</v>
      </c>
    </row>
    <row r="223" spans="1:9" ht="31.5" hidden="1">
      <c r="A223" s="21" t="s">
        <v>84</v>
      </c>
      <c r="B223" s="278" t="s">
        <v>77</v>
      </c>
      <c r="C223" s="28" t="s">
        <v>116</v>
      </c>
      <c r="D223" s="28" t="s">
        <v>74</v>
      </c>
      <c r="E223" s="31" t="s">
        <v>207</v>
      </c>
      <c r="F223" s="31" t="s">
        <v>85</v>
      </c>
      <c r="G223" s="255"/>
      <c r="H223" s="253"/>
      <c r="I223" s="15" t="e">
        <f t="shared" si="12"/>
        <v>#DIV/0!</v>
      </c>
    </row>
    <row r="224" spans="1:9" ht="63">
      <c r="A224" s="21" t="s">
        <v>562</v>
      </c>
      <c r="B224" s="278" t="s">
        <v>77</v>
      </c>
      <c r="C224" s="28" t="s">
        <v>116</v>
      </c>
      <c r="D224" s="28" t="s">
        <v>74</v>
      </c>
      <c r="E224" s="31" t="s">
        <v>224</v>
      </c>
      <c r="F224" s="31" t="s">
        <v>2</v>
      </c>
      <c r="G224" s="261">
        <f>G225</f>
        <v>247</v>
      </c>
      <c r="H224" s="261">
        <f>H225</f>
        <v>247</v>
      </c>
      <c r="I224" s="15">
        <f t="shared" si="12"/>
        <v>100</v>
      </c>
    </row>
    <row r="225" spans="1:9" ht="110.25">
      <c r="A225" s="21" t="s">
        <v>79</v>
      </c>
      <c r="B225" s="278" t="s">
        <v>77</v>
      </c>
      <c r="C225" s="28" t="s">
        <v>116</v>
      </c>
      <c r="D225" s="28" t="s">
        <v>74</v>
      </c>
      <c r="E225" s="31" t="s">
        <v>224</v>
      </c>
      <c r="F225" s="31" t="s">
        <v>80</v>
      </c>
      <c r="G225" s="261">
        <v>247</v>
      </c>
      <c r="H225" s="258">
        <v>247</v>
      </c>
      <c r="I225" s="15">
        <f t="shared" si="12"/>
        <v>100</v>
      </c>
    </row>
    <row r="226" spans="1:9" hidden="1">
      <c r="A226" s="21"/>
      <c r="B226" s="278"/>
      <c r="C226" s="28"/>
      <c r="D226" s="28"/>
      <c r="E226" s="31"/>
      <c r="F226" s="31"/>
      <c r="G226" s="261"/>
      <c r="H226" s="258"/>
      <c r="I226" s="15" t="e">
        <f t="shared" si="12"/>
        <v>#DIV/0!</v>
      </c>
    </row>
    <row r="227" spans="1:9" ht="78.75" hidden="1">
      <c r="A227" s="21" t="s">
        <v>524</v>
      </c>
      <c r="B227" s="278" t="s">
        <v>77</v>
      </c>
      <c r="C227" s="28" t="s">
        <v>116</v>
      </c>
      <c r="D227" s="28" t="s">
        <v>74</v>
      </c>
      <c r="E227" s="31" t="s">
        <v>563</v>
      </c>
      <c r="F227" s="31" t="s">
        <v>2</v>
      </c>
      <c r="G227" s="261">
        <f>G228+G229</f>
        <v>0</v>
      </c>
      <c r="H227" s="261">
        <f>H228+H229</f>
        <v>0</v>
      </c>
      <c r="I227" s="15" t="e">
        <f t="shared" si="12"/>
        <v>#DIV/0!</v>
      </c>
    </row>
    <row r="228" spans="1:9" ht="47.25" hidden="1">
      <c r="A228" s="21" t="s">
        <v>559</v>
      </c>
      <c r="B228" s="278" t="s">
        <v>77</v>
      </c>
      <c r="C228" s="28" t="s">
        <v>116</v>
      </c>
      <c r="D228" s="28" t="s">
        <v>74</v>
      </c>
      <c r="E228" s="31" t="s">
        <v>564</v>
      </c>
      <c r="F228" s="31" t="s">
        <v>85</v>
      </c>
      <c r="G228" s="261">
        <v>0</v>
      </c>
      <c r="H228" s="258">
        <v>0</v>
      </c>
      <c r="I228" s="15" t="e">
        <f t="shared" si="12"/>
        <v>#DIV/0!</v>
      </c>
    </row>
    <row r="229" spans="1:9" ht="47.25" hidden="1">
      <c r="A229" s="21" t="s">
        <v>559</v>
      </c>
      <c r="B229" s="278" t="s">
        <v>77</v>
      </c>
      <c r="C229" s="28" t="s">
        <v>116</v>
      </c>
      <c r="D229" s="28" t="s">
        <v>74</v>
      </c>
      <c r="E229" s="31" t="s">
        <v>565</v>
      </c>
      <c r="F229" s="31" t="s">
        <v>85</v>
      </c>
      <c r="G229" s="261">
        <v>0</v>
      </c>
      <c r="H229" s="260">
        <v>0</v>
      </c>
      <c r="I229" s="15" t="e">
        <f t="shared" si="12"/>
        <v>#DIV/0!</v>
      </c>
    </row>
    <row r="230" spans="1:9" ht="31.5" hidden="1">
      <c r="A230" s="116" t="s">
        <v>535</v>
      </c>
      <c r="B230" s="278" t="s">
        <v>77</v>
      </c>
      <c r="C230" s="28" t="s">
        <v>116</v>
      </c>
      <c r="D230" s="28" t="s">
        <v>74</v>
      </c>
      <c r="E230" s="31" t="s">
        <v>536</v>
      </c>
      <c r="F230" s="31" t="s">
        <v>2</v>
      </c>
      <c r="G230" s="261">
        <f>G231</f>
        <v>0</v>
      </c>
      <c r="H230" s="260">
        <v>0</v>
      </c>
      <c r="I230" s="15" t="e">
        <f t="shared" si="12"/>
        <v>#DIV/0!</v>
      </c>
    </row>
    <row r="231" spans="1:9" ht="31.5" hidden="1">
      <c r="A231" s="21" t="s">
        <v>84</v>
      </c>
      <c r="B231" s="278" t="s">
        <v>77</v>
      </c>
      <c r="C231" s="28" t="s">
        <v>116</v>
      </c>
      <c r="D231" s="28" t="s">
        <v>74</v>
      </c>
      <c r="E231" s="31" t="s">
        <v>536</v>
      </c>
      <c r="F231" s="31" t="s">
        <v>85</v>
      </c>
      <c r="G231" s="261"/>
      <c r="H231" s="260">
        <v>0</v>
      </c>
      <c r="I231" s="15" t="e">
        <f t="shared" si="12"/>
        <v>#DIV/0!</v>
      </c>
    </row>
    <row r="232" spans="1:9" ht="31.5" hidden="1">
      <c r="A232" s="116" t="s">
        <v>206</v>
      </c>
      <c r="B232" s="278" t="s">
        <v>77</v>
      </c>
      <c r="C232" s="28" t="s">
        <v>116</v>
      </c>
      <c r="D232" s="28" t="s">
        <v>74</v>
      </c>
      <c r="E232" s="31" t="s">
        <v>207</v>
      </c>
      <c r="F232" s="31" t="s">
        <v>2</v>
      </c>
      <c r="G232" s="261">
        <f>G233</f>
        <v>0</v>
      </c>
      <c r="H232" s="260">
        <v>0</v>
      </c>
      <c r="I232" s="15" t="e">
        <f t="shared" si="12"/>
        <v>#DIV/0!</v>
      </c>
    </row>
    <row r="233" spans="1:9" ht="31.5" hidden="1">
      <c r="A233" s="21" t="s">
        <v>84</v>
      </c>
      <c r="B233" s="278" t="s">
        <v>77</v>
      </c>
      <c r="C233" s="28" t="s">
        <v>116</v>
      </c>
      <c r="D233" s="28" t="s">
        <v>74</v>
      </c>
      <c r="E233" s="31" t="s">
        <v>207</v>
      </c>
      <c r="F233" s="31" t="s">
        <v>85</v>
      </c>
      <c r="G233" s="261"/>
      <c r="H233" s="260">
        <v>0</v>
      </c>
      <c r="I233" s="15" t="e">
        <f t="shared" si="12"/>
        <v>#DIV/0!</v>
      </c>
    </row>
    <row r="234" spans="1:9" ht="31.5">
      <c r="A234" s="116" t="s">
        <v>606</v>
      </c>
      <c r="B234" s="278" t="s">
        <v>77</v>
      </c>
      <c r="C234" s="28" t="s">
        <v>116</v>
      </c>
      <c r="D234" s="28" t="s">
        <v>74</v>
      </c>
      <c r="E234" s="31" t="s">
        <v>607</v>
      </c>
      <c r="F234" s="31" t="s">
        <v>2</v>
      </c>
      <c r="G234" s="260">
        <f>G235</f>
        <v>1464.4</v>
      </c>
      <c r="H234" s="260">
        <f>H235</f>
        <v>1464.4</v>
      </c>
      <c r="I234" s="15">
        <f t="shared" si="12"/>
        <v>100</v>
      </c>
    </row>
    <row r="235" spans="1:9" ht="47.25">
      <c r="A235" s="21" t="s">
        <v>559</v>
      </c>
      <c r="B235" s="278" t="s">
        <v>77</v>
      </c>
      <c r="C235" s="28" t="s">
        <v>116</v>
      </c>
      <c r="D235" s="28" t="s">
        <v>74</v>
      </c>
      <c r="E235" s="31" t="s">
        <v>607</v>
      </c>
      <c r="F235" s="31" t="s">
        <v>85</v>
      </c>
      <c r="G235" s="260">
        <v>1464.4</v>
      </c>
      <c r="H235" s="260">
        <v>1464.4</v>
      </c>
      <c r="I235" s="15">
        <f t="shared" si="12"/>
        <v>100</v>
      </c>
    </row>
    <row r="236" spans="1:9" ht="47.25">
      <c r="A236" s="116" t="s">
        <v>608</v>
      </c>
      <c r="B236" s="278" t="s">
        <v>77</v>
      </c>
      <c r="C236" s="28" t="s">
        <v>116</v>
      </c>
      <c r="D236" s="28" t="s">
        <v>74</v>
      </c>
      <c r="E236" s="31" t="s">
        <v>609</v>
      </c>
      <c r="F236" s="31" t="s">
        <v>2</v>
      </c>
      <c r="G236" s="260">
        <f>G237</f>
        <v>14.8</v>
      </c>
      <c r="H236" s="260">
        <f>H237</f>
        <v>14.8</v>
      </c>
      <c r="I236" s="15">
        <f t="shared" si="12"/>
        <v>100</v>
      </c>
    </row>
    <row r="237" spans="1:9" ht="47.25">
      <c r="A237" s="21" t="s">
        <v>559</v>
      </c>
      <c r="B237" s="278" t="s">
        <v>77</v>
      </c>
      <c r="C237" s="28" t="s">
        <v>116</v>
      </c>
      <c r="D237" s="28" t="s">
        <v>74</v>
      </c>
      <c r="E237" s="31" t="s">
        <v>609</v>
      </c>
      <c r="F237" s="31" t="s">
        <v>85</v>
      </c>
      <c r="G237" s="260">
        <v>14.8</v>
      </c>
      <c r="H237" s="260">
        <v>14.8</v>
      </c>
      <c r="I237" s="15">
        <f t="shared" si="12"/>
        <v>100</v>
      </c>
    </row>
    <row r="238" spans="1:9" ht="110.25">
      <c r="A238" s="21" t="s">
        <v>79</v>
      </c>
      <c r="B238" s="278" t="s">
        <v>77</v>
      </c>
      <c r="C238" s="28" t="s">
        <v>116</v>
      </c>
      <c r="D238" s="28" t="s">
        <v>74</v>
      </c>
      <c r="E238" s="31" t="s">
        <v>210</v>
      </c>
      <c r="F238" s="31" t="s">
        <v>80</v>
      </c>
      <c r="G238" s="255">
        <v>153.4</v>
      </c>
      <c r="H238" s="253">
        <v>153.19999999999999</v>
      </c>
      <c r="I238" s="15">
        <f t="shared" si="12"/>
        <v>99.869621903520198</v>
      </c>
    </row>
    <row r="239" spans="1:9" ht="31.5">
      <c r="A239" s="21" t="s">
        <v>84</v>
      </c>
      <c r="B239" s="278" t="s">
        <v>77</v>
      </c>
      <c r="C239" s="28" t="s">
        <v>116</v>
      </c>
      <c r="D239" s="28" t="s">
        <v>74</v>
      </c>
      <c r="E239" s="31" t="s">
        <v>210</v>
      </c>
      <c r="F239" s="31" t="s">
        <v>85</v>
      </c>
      <c r="G239" s="260">
        <v>64.2</v>
      </c>
      <c r="H239" s="253">
        <v>59.6</v>
      </c>
      <c r="I239" s="15">
        <f t="shared" si="12"/>
        <v>92.834890965732086</v>
      </c>
    </row>
    <row r="240" spans="1:9" hidden="1">
      <c r="A240" s="21"/>
      <c r="B240" s="278"/>
      <c r="C240" s="28"/>
      <c r="D240" s="28"/>
      <c r="E240" s="31"/>
      <c r="F240" s="31"/>
      <c r="G240" s="260"/>
      <c r="H240" s="253"/>
      <c r="I240" s="15" t="e">
        <f t="shared" si="12"/>
        <v>#DIV/0!</v>
      </c>
    </row>
    <row r="241" spans="1:9" hidden="1">
      <c r="A241" s="134"/>
      <c r="B241" s="276"/>
      <c r="C241" s="27"/>
      <c r="D241" s="27"/>
      <c r="E241" s="30"/>
      <c r="F241" s="30"/>
      <c r="G241" s="256"/>
      <c r="H241" s="253"/>
      <c r="I241" s="15" t="e">
        <f t="shared" si="12"/>
        <v>#DIV/0!</v>
      </c>
    </row>
    <row r="242" spans="1:9" hidden="1">
      <c r="A242" s="24"/>
      <c r="B242" s="278"/>
      <c r="C242" s="28"/>
      <c r="D242" s="28"/>
      <c r="E242" s="31"/>
      <c r="F242" s="31"/>
      <c r="G242" s="255"/>
      <c r="H242" s="253"/>
      <c r="I242" s="15" t="e">
        <f t="shared" si="12"/>
        <v>#DIV/0!</v>
      </c>
    </row>
    <row r="243" spans="1:9" hidden="1">
      <c r="A243" s="21"/>
      <c r="B243" s="278"/>
      <c r="C243" s="28"/>
      <c r="D243" s="28"/>
      <c r="E243" s="31"/>
      <c r="F243" s="31"/>
      <c r="G243" s="255"/>
      <c r="H243" s="253"/>
      <c r="I243" s="15" t="e">
        <f t="shared" si="12"/>
        <v>#DIV/0!</v>
      </c>
    </row>
    <row r="244" spans="1:9" hidden="1">
      <c r="A244" s="21"/>
      <c r="B244" s="278"/>
      <c r="C244" s="28"/>
      <c r="D244" s="28"/>
      <c r="E244" s="31"/>
      <c r="F244" s="31"/>
      <c r="G244" s="255"/>
      <c r="H244" s="253"/>
      <c r="I244" s="15" t="e">
        <f t="shared" si="12"/>
        <v>#DIV/0!</v>
      </c>
    </row>
    <row r="245" spans="1:9" hidden="1">
      <c r="A245" s="21"/>
      <c r="B245" s="278"/>
      <c r="C245" s="28"/>
      <c r="D245" s="28"/>
      <c r="E245" s="31"/>
      <c r="F245" s="31"/>
      <c r="G245" s="255"/>
      <c r="H245" s="253"/>
      <c r="I245" s="15" t="e">
        <f t="shared" si="12"/>
        <v>#DIV/0!</v>
      </c>
    </row>
    <row r="246" spans="1:9" hidden="1">
      <c r="A246" s="21"/>
      <c r="B246" s="278"/>
      <c r="C246" s="28"/>
      <c r="D246" s="28"/>
      <c r="E246" s="31"/>
      <c r="F246" s="31"/>
      <c r="G246" s="255"/>
      <c r="H246" s="253"/>
      <c r="I246" s="15" t="e">
        <f t="shared" si="12"/>
        <v>#DIV/0!</v>
      </c>
    </row>
    <row r="247" spans="1:9" hidden="1">
      <c r="A247" s="21"/>
      <c r="B247" s="278"/>
      <c r="C247" s="28"/>
      <c r="D247" s="28"/>
      <c r="E247" s="31"/>
      <c r="F247" s="31"/>
      <c r="G247" s="255"/>
      <c r="H247" s="253"/>
      <c r="I247" s="15" t="e">
        <f t="shared" si="12"/>
        <v>#DIV/0!</v>
      </c>
    </row>
    <row r="248" spans="1:9">
      <c r="A248" s="25" t="s">
        <v>52</v>
      </c>
      <c r="B248" s="276" t="s">
        <v>77</v>
      </c>
      <c r="C248" s="27" t="s">
        <v>111</v>
      </c>
      <c r="D248" s="27" t="s">
        <v>9</v>
      </c>
      <c r="E248" s="30" t="s">
        <v>3</v>
      </c>
      <c r="F248" s="30" t="s">
        <v>2</v>
      </c>
      <c r="G248" s="256">
        <f t="shared" ref="G248:H253" si="13">G249</f>
        <v>257.7</v>
      </c>
      <c r="H248" s="256">
        <f t="shared" si="13"/>
        <v>257.7</v>
      </c>
      <c r="I248" s="15">
        <f t="shared" si="12"/>
        <v>100</v>
      </c>
    </row>
    <row r="249" spans="1:9">
      <c r="A249" s="21" t="s">
        <v>54</v>
      </c>
      <c r="B249" s="278" t="s">
        <v>77</v>
      </c>
      <c r="C249" s="28" t="s">
        <v>111</v>
      </c>
      <c r="D249" s="28" t="s">
        <v>74</v>
      </c>
      <c r="E249" s="31" t="s">
        <v>3</v>
      </c>
      <c r="F249" s="31" t="s">
        <v>2</v>
      </c>
      <c r="G249" s="255">
        <f t="shared" si="13"/>
        <v>257.7</v>
      </c>
      <c r="H249" s="255">
        <f t="shared" si="13"/>
        <v>257.7</v>
      </c>
      <c r="I249" s="15">
        <f t="shared" si="12"/>
        <v>100</v>
      </c>
    </row>
    <row r="250" spans="1:9" ht="63">
      <c r="A250" s="21" t="s">
        <v>556</v>
      </c>
      <c r="B250" s="278" t="s">
        <v>77</v>
      </c>
      <c r="C250" s="28" t="s">
        <v>111</v>
      </c>
      <c r="D250" s="28" t="s">
        <v>74</v>
      </c>
      <c r="E250" s="31" t="s">
        <v>170</v>
      </c>
      <c r="F250" s="31" t="s">
        <v>2</v>
      </c>
      <c r="G250" s="255">
        <f t="shared" si="13"/>
        <v>257.7</v>
      </c>
      <c r="H250" s="255">
        <f t="shared" si="13"/>
        <v>257.7</v>
      </c>
      <c r="I250" s="15">
        <f t="shared" si="12"/>
        <v>100</v>
      </c>
    </row>
    <row r="251" spans="1:9" ht="31.5">
      <c r="A251" s="21" t="s">
        <v>137</v>
      </c>
      <c r="B251" s="278" t="s">
        <v>77</v>
      </c>
      <c r="C251" s="28" t="s">
        <v>111</v>
      </c>
      <c r="D251" s="28" t="s">
        <v>74</v>
      </c>
      <c r="E251" s="31" t="s">
        <v>211</v>
      </c>
      <c r="F251" s="31" t="s">
        <v>2</v>
      </c>
      <c r="G251" s="255">
        <f t="shared" si="13"/>
        <v>257.7</v>
      </c>
      <c r="H251" s="255">
        <f t="shared" si="13"/>
        <v>257.7</v>
      </c>
      <c r="I251" s="15">
        <f t="shared" si="12"/>
        <v>100</v>
      </c>
    </row>
    <row r="252" spans="1:9" ht="31.5">
      <c r="A252" s="21" t="s">
        <v>138</v>
      </c>
      <c r="B252" s="278" t="s">
        <v>77</v>
      </c>
      <c r="C252" s="28" t="s">
        <v>111</v>
      </c>
      <c r="D252" s="28" t="s">
        <v>74</v>
      </c>
      <c r="E252" s="31" t="s">
        <v>212</v>
      </c>
      <c r="F252" s="31" t="s">
        <v>2</v>
      </c>
      <c r="G252" s="255">
        <f t="shared" si="13"/>
        <v>257.7</v>
      </c>
      <c r="H252" s="255">
        <f t="shared" si="13"/>
        <v>257.7</v>
      </c>
      <c r="I252" s="15">
        <f t="shared" si="12"/>
        <v>100</v>
      </c>
    </row>
    <row r="253" spans="1:9" ht="31.5">
      <c r="A253" s="21" t="s">
        <v>139</v>
      </c>
      <c r="B253" s="278" t="s">
        <v>77</v>
      </c>
      <c r="C253" s="28" t="s">
        <v>111</v>
      </c>
      <c r="D253" s="28" t="s">
        <v>74</v>
      </c>
      <c r="E253" s="31" t="s">
        <v>212</v>
      </c>
      <c r="F253" s="31" t="s">
        <v>2</v>
      </c>
      <c r="G253" s="255">
        <f t="shared" si="13"/>
        <v>257.7</v>
      </c>
      <c r="H253" s="255">
        <f t="shared" si="13"/>
        <v>257.7</v>
      </c>
      <c r="I253" s="15">
        <f t="shared" si="12"/>
        <v>100</v>
      </c>
    </row>
    <row r="254" spans="1:9" ht="31.5">
      <c r="A254" s="21" t="s">
        <v>140</v>
      </c>
      <c r="B254" s="278" t="s">
        <v>77</v>
      </c>
      <c r="C254" s="28" t="s">
        <v>111</v>
      </c>
      <c r="D254" s="28" t="s">
        <v>74</v>
      </c>
      <c r="E254" s="135" t="s">
        <v>212</v>
      </c>
      <c r="F254" s="135" t="s">
        <v>141</v>
      </c>
      <c r="G254" s="267">
        <v>257.7</v>
      </c>
      <c r="H254" s="253">
        <v>257.7</v>
      </c>
      <c r="I254" s="15">
        <f t="shared" si="12"/>
        <v>100</v>
      </c>
    </row>
    <row r="255" spans="1:9">
      <c r="A255" s="25" t="s">
        <v>56</v>
      </c>
      <c r="B255" s="283" t="s">
        <v>77</v>
      </c>
      <c r="C255" s="136" t="s">
        <v>91</v>
      </c>
      <c r="D255" s="137" t="s">
        <v>9</v>
      </c>
      <c r="E255" s="138" t="s">
        <v>3</v>
      </c>
      <c r="F255" s="138" t="s">
        <v>2</v>
      </c>
      <c r="G255" s="268">
        <f t="shared" ref="G255:H259" si="14">G256</f>
        <v>10</v>
      </c>
      <c r="H255" s="268">
        <f t="shared" si="14"/>
        <v>0</v>
      </c>
      <c r="I255" s="15">
        <f t="shared" si="12"/>
        <v>0</v>
      </c>
    </row>
    <row r="256" spans="1:9">
      <c r="A256" s="21" t="s">
        <v>58</v>
      </c>
      <c r="B256" s="278" t="s">
        <v>77</v>
      </c>
      <c r="C256" s="28" t="s">
        <v>91</v>
      </c>
      <c r="D256" s="139" t="s">
        <v>75</v>
      </c>
      <c r="E256" s="140" t="s">
        <v>3</v>
      </c>
      <c r="F256" s="140" t="s">
        <v>2</v>
      </c>
      <c r="G256" s="269">
        <f t="shared" si="14"/>
        <v>10</v>
      </c>
      <c r="H256" s="269">
        <f t="shared" si="14"/>
        <v>0</v>
      </c>
      <c r="I256" s="15">
        <f t="shared" si="12"/>
        <v>0</v>
      </c>
    </row>
    <row r="257" spans="1:9" ht="63">
      <c r="A257" s="21" t="s">
        <v>216</v>
      </c>
      <c r="B257" s="278" t="s">
        <v>77</v>
      </c>
      <c r="C257" s="28" t="s">
        <v>91</v>
      </c>
      <c r="D257" s="139" t="s">
        <v>75</v>
      </c>
      <c r="E257" s="140" t="s">
        <v>196</v>
      </c>
      <c r="F257" s="140" t="s">
        <v>2</v>
      </c>
      <c r="G257" s="269">
        <f t="shared" si="14"/>
        <v>10</v>
      </c>
      <c r="H257" s="269">
        <f t="shared" si="14"/>
        <v>0</v>
      </c>
      <c r="I257" s="15">
        <f t="shared" si="12"/>
        <v>0</v>
      </c>
    </row>
    <row r="258" spans="1:9" ht="47.25">
      <c r="A258" s="21" t="s">
        <v>142</v>
      </c>
      <c r="B258" s="278" t="s">
        <v>77</v>
      </c>
      <c r="C258" s="28" t="s">
        <v>91</v>
      </c>
      <c r="D258" s="139" t="s">
        <v>75</v>
      </c>
      <c r="E258" s="140" t="s">
        <v>213</v>
      </c>
      <c r="F258" s="140" t="s">
        <v>2</v>
      </c>
      <c r="G258" s="269">
        <f t="shared" si="14"/>
        <v>10</v>
      </c>
      <c r="H258" s="269">
        <f t="shared" si="14"/>
        <v>0</v>
      </c>
      <c r="I258" s="15">
        <f t="shared" si="12"/>
        <v>0</v>
      </c>
    </row>
    <row r="259" spans="1:9" ht="31.5">
      <c r="A259" s="21" t="s">
        <v>143</v>
      </c>
      <c r="B259" s="278" t="s">
        <v>77</v>
      </c>
      <c r="C259" s="28" t="s">
        <v>91</v>
      </c>
      <c r="D259" s="139" t="s">
        <v>75</v>
      </c>
      <c r="E259" s="140" t="s">
        <v>214</v>
      </c>
      <c r="F259" s="140" t="s">
        <v>2</v>
      </c>
      <c r="G259" s="269">
        <f t="shared" si="14"/>
        <v>10</v>
      </c>
      <c r="H259" s="269">
        <f t="shared" si="14"/>
        <v>0</v>
      </c>
      <c r="I259" s="15">
        <f t="shared" si="12"/>
        <v>0</v>
      </c>
    </row>
    <row r="260" spans="1:9" ht="31.5">
      <c r="A260" s="21" t="s">
        <v>84</v>
      </c>
      <c r="B260" s="278" t="s">
        <v>77</v>
      </c>
      <c r="C260" s="28" t="s">
        <v>91</v>
      </c>
      <c r="D260" s="139" t="s">
        <v>75</v>
      </c>
      <c r="E260" s="140" t="s">
        <v>214</v>
      </c>
      <c r="F260" s="140" t="s">
        <v>85</v>
      </c>
      <c r="G260" s="269">
        <v>10</v>
      </c>
      <c r="H260" s="269">
        <v>0</v>
      </c>
      <c r="I260" s="15">
        <f t="shared" si="12"/>
        <v>0</v>
      </c>
    </row>
    <row r="261" spans="1:9">
      <c r="A261" s="118"/>
    </row>
    <row r="262" spans="1:9">
      <c r="A262" s="118"/>
    </row>
    <row r="263" spans="1:9">
      <c r="A263" s="118"/>
    </row>
    <row r="264" spans="1:9">
      <c r="A264" s="118"/>
    </row>
    <row r="265" spans="1:9">
      <c r="A265" s="118"/>
    </row>
    <row r="266" spans="1:9">
      <c r="A266" s="118"/>
    </row>
    <row r="267" spans="1:9">
      <c r="A267" s="118"/>
    </row>
    <row r="268" spans="1:9">
      <c r="A268" s="118"/>
    </row>
    <row r="269" spans="1:9">
      <c r="A269" s="118"/>
    </row>
  </sheetData>
  <sheetProtection selectLockedCells="1" selectUnlockedCells="1"/>
  <mergeCells count="2">
    <mergeCell ref="F1:I1"/>
    <mergeCell ref="A3:H3"/>
  </mergeCells>
  <pageMargins left="0.70866141732283472" right="0.31496062992125984" top="0.74803149606299213" bottom="0.74803149606299213" header="0.51181102362204722" footer="0.51181102362204722"/>
  <pageSetup paperSize="9" scale="75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/>
  <dimension ref="A1:D24"/>
  <sheetViews>
    <sheetView tabSelected="1" view="pageBreakPreview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5" sqref="B5"/>
    </sheetView>
  </sheetViews>
  <sheetFormatPr defaultRowHeight="15"/>
  <cols>
    <col min="1" max="1" width="35.140625" customWidth="1"/>
    <col min="2" max="2" width="30.7109375" customWidth="1"/>
    <col min="3" max="3" width="17.5703125" customWidth="1"/>
    <col min="4" max="4" width="12.28515625" customWidth="1"/>
  </cols>
  <sheetData>
    <row r="1" spans="1:4" ht="18.75">
      <c r="C1" s="316" t="s">
        <v>499</v>
      </c>
      <c r="D1" s="316"/>
    </row>
    <row r="5" spans="1:4"/>
    <row r="6" spans="1:4" ht="15" customHeight="1">
      <c r="A6" s="320" t="s">
        <v>144</v>
      </c>
      <c r="B6" s="320"/>
      <c r="C6" s="320"/>
      <c r="D6" s="320"/>
    </row>
    <row r="7" spans="1:4" ht="17.45" customHeight="1">
      <c r="A7" s="321" t="s">
        <v>226</v>
      </c>
      <c r="B7" s="321"/>
      <c r="C7" s="321"/>
      <c r="D7" s="321"/>
    </row>
    <row r="8" spans="1:4" ht="17.45" customHeight="1">
      <c r="A8" s="322" t="s">
        <v>616</v>
      </c>
      <c r="B8" s="322"/>
      <c r="C8" s="322"/>
      <c r="D8" s="322"/>
    </row>
    <row r="9" spans="1:4" ht="18.75">
      <c r="A9" s="47"/>
      <c r="B9" s="47"/>
      <c r="C9" s="47"/>
      <c r="D9" s="47"/>
    </row>
    <row r="10" spans="1:4" ht="31.5">
      <c r="A10" s="2" t="s">
        <v>145</v>
      </c>
      <c r="B10" s="2" t="s">
        <v>146</v>
      </c>
      <c r="C10" s="2" t="s">
        <v>147</v>
      </c>
      <c r="D10" s="48" t="s">
        <v>148</v>
      </c>
    </row>
    <row r="11" spans="1:4" ht="50.25" customHeight="1">
      <c r="A11" s="3" t="s">
        <v>149</v>
      </c>
      <c r="B11" s="87" t="s">
        <v>150</v>
      </c>
      <c r="C11" s="88">
        <f>C21-C16</f>
        <v>2123</v>
      </c>
      <c r="D11" s="88">
        <f>D21-D16</f>
        <v>380.10000000000218</v>
      </c>
    </row>
    <row r="12" spans="1:4" ht="36.75" customHeight="1">
      <c r="A12" s="3" t="s">
        <v>151</v>
      </c>
      <c r="B12" s="87" t="s">
        <v>152</v>
      </c>
      <c r="C12" s="88">
        <f>C11</f>
        <v>2123</v>
      </c>
      <c r="D12" s="88">
        <f>D11</f>
        <v>380.10000000000218</v>
      </c>
    </row>
    <row r="13" spans="1:4" ht="36" customHeight="1">
      <c r="A13" s="3" t="s">
        <v>153</v>
      </c>
      <c r="B13" s="87" t="s">
        <v>154</v>
      </c>
      <c r="C13" s="88">
        <f t="shared" ref="C13:D15" si="0">C14</f>
        <v>31863.5</v>
      </c>
      <c r="D13" s="88">
        <f t="shared" si="0"/>
        <v>32612.7</v>
      </c>
    </row>
    <row r="14" spans="1:4" ht="35.25" customHeight="1">
      <c r="A14" s="3" t="s">
        <v>155</v>
      </c>
      <c r="B14" s="87" t="s">
        <v>156</v>
      </c>
      <c r="C14" s="88">
        <f t="shared" si="0"/>
        <v>31863.5</v>
      </c>
      <c r="D14" s="88">
        <f t="shared" si="0"/>
        <v>32612.7</v>
      </c>
    </row>
    <row r="15" spans="1:4" ht="36" customHeight="1">
      <c r="A15" s="3" t="s">
        <v>157</v>
      </c>
      <c r="B15" s="87" t="s">
        <v>158</v>
      </c>
      <c r="C15" s="88">
        <f t="shared" si="0"/>
        <v>31863.5</v>
      </c>
      <c r="D15" s="88">
        <f t="shared" si="0"/>
        <v>32612.7</v>
      </c>
    </row>
    <row r="16" spans="1:4" ht="31.5" customHeight="1">
      <c r="A16" s="3" t="s">
        <v>159</v>
      </c>
      <c r="B16" s="87" t="s">
        <v>227</v>
      </c>
      <c r="C16" s="88">
        <v>31863.5</v>
      </c>
      <c r="D16" s="88">
        <v>32612.7</v>
      </c>
    </row>
    <row r="17" spans="1:4" ht="36" customHeight="1">
      <c r="A17" s="3" t="s">
        <v>160</v>
      </c>
      <c r="B17" s="87" t="s">
        <v>161</v>
      </c>
      <c r="C17" s="88">
        <f>C18</f>
        <v>33986.5</v>
      </c>
      <c r="D17" s="88">
        <f>D18</f>
        <v>32992.800000000003</v>
      </c>
    </row>
    <row r="18" spans="1:4" ht="18" customHeight="1">
      <c r="A18" s="323" t="s">
        <v>162</v>
      </c>
      <c r="B18" s="324" t="s">
        <v>163</v>
      </c>
      <c r="C18" s="325">
        <f>C20</f>
        <v>33986.5</v>
      </c>
      <c r="D18" s="325">
        <f>D20</f>
        <v>32992.800000000003</v>
      </c>
    </row>
    <row r="19" spans="1:4" ht="16.5" customHeight="1">
      <c r="A19" s="323"/>
      <c r="B19" s="324"/>
      <c r="C19" s="325"/>
      <c r="D19" s="325"/>
    </row>
    <row r="20" spans="1:4" ht="34.9" customHeight="1">
      <c r="A20" s="3" t="s">
        <v>164</v>
      </c>
      <c r="B20" s="87" t="s">
        <v>165</v>
      </c>
      <c r="C20" s="88">
        <f>C21</f>
        <v>33986.5</v>
      </c>
      <c r="D20" s="88">
        <f>D21</f>
        <v>32992.800000000003</v>
      </c>
    </row>
    <row r="21" spans="1:4" ht="47.25">
      <c r="A21" s="3" t="s">
        <v>166</v>
      </c>
      <c r="B21" s="87" t="s">
        <v>228</v>
      </c>
      <c r="C21" s="88">
        <v>33986.5</v>
      </c>
      <c r="D21" s="88">
        <v>32992.800000000003</v>
      </c>
    </row>
    <row r="24" spans="1:4">
      <c r="B24" s="1"/>
    </row>
  </sheetData>
  <sheetProtection selectLockedCells="1" selectUnlockedCells="1"/>
  <mergeCells count="8">
    <mergeCell ref="C1:D1"/>
    <mergeCell ref="A6:D6"/>
    <mergeCell ref="A7:D7"/>
    <mergeCell ref="A8:D8"/>
    <mergeCell ref="A18:A19"/>
    <mergeCell ref="B18:B19"/>
    <mergeCell ref="C18:C19"/>
    <mergeCell ref="D18:D19"/>
  </mergeCells>
  <pageMargins left="0.74791666666666667" right="0.74791666666666667" top="0.98402777777777772" bottom="0.98402777777777772" header="0.51180555555555551" footer="0.51180555555555551"/>
  <pageSetup paperSize="9" scale="89" firstPageNumber="0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прил 1</vt:lpstr>
      <vt:lpstr>прил 2)</vt:lpstr>
      <vt:lpstr>3</vt:lpstr>
      <vt:lpstr>4</vt:lpstr>
      <vt:lpstr>прил5</vt:lpstr>
      <vt:lpstr>6</vt:lpstr>
      <vt:lpstr>'4'!Заголовки_для_печати</vt:lpstr>
      <vt:lpstr>'прил 1'!Заголовки_для_печати</vt:lpstr>
      <vt:lpstr>'прил 2)'!Заголовки_для_печати</vt:lpstr>
      <vt:lpstr>прил5!Заголовки_для_печати</vt:lpstr>
      <vt:lpstr>'прил 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user</cp:lastModifiedBy>
  <cp:lastPrinted>2024-04-26T08:38:20Z</cp:lastPrinted>
  <dcterms:created xsi:type="dcterms:W3CDTF">2019-12-10T09:20:13Z</dcterms:created>
  <dcterms:modified xsi:type="dcterms:W3CDTF">2024-04-26T10:16:02Z</dcterms:modified>
</cp:coreProperties>
</file>